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00" yWindow="5620" windowWidth="28420" windowHeight="21220" activeTab="0"/>
  </bookViews>
  <sheets>
    <sheet name="Bausparvertrag" sheetId="1" r:id="rId1"/>
  </sheets>
  <definedNames>
    <definedName name="_xlnm.Print_Area" localSheetId="0">'Bausparvertrag'!$A$1:$I$25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5" authorId="0">
      <text>
        <r>
          <rPr>
            <b/>
            <sz val="8"/>
            <color indexed="8"/>
            <rFont val="Tahoma"/>
            <family val="2"/>
          </rPr>
          <t xml:space="preserve">Holger Burzynski:
</t>
        </r>
        <r>
          <rPr>
            <sz val="8"/>
            <color indexed="8"/>
            <rFont val="Tahoma"/>
            <family val="2"/>
          </rPr>
          <t>In der Regel 1% bis 2% der Bausparsumme!</t>
        </r>
      </text>
    </comment>
    <comment ref="C11" authorId="0">
      <text>
        <r>
          <rPr>
            <b/>
            <sz val="8"/>
            <color indexed="8"/>
            <rFont val="Tahoma"/>
            <family val="2"/>
          </rPr>
          <t xml:space="preserve">liegt in der Regel zwischen 35% und 50%
</t>
        </r>
        <r>
          <rPr>
            <sz val="8"/>
            <color indexed="8"/>
            <rFont val="Tahoma"/>
            <family val="2"/>
          </rPr>
          <t>Sagt aus, wieviel Geld angespart sein muss um den Bausparvertrag zuteilungsreif zu haben!</t>
        </r>
      </text>
    </comment>
  </commentList>
</comments>
</file>

<file path=xl/sharedStrings.xml><?xml version="1.0" encoding="utf-8"?>
<sst xmlns="http://schemas.openxmlformats.org/spreadsheetml/2006/main" count="28" uniqueCount="22">
  <si>
    <t>Bausparvertrag</t>
  </si>
  <si>
    <t>Investmentfonds</t>
  </si>
  <si>
    <t>Bauspasumme</t>
  </si>
  <si>
    <t>Abschlussgebühr</t>
  </si>
  <si>
    <t>Guthabenszinsen</t>
  </si>
  <si>
    <t>Rendite</t>
  </si>
  <si>
    <t>mtl. Sparrate</t>
  </si>
  <si>
    <t>Anspargrad</t>
  </si>
  <si>
    <t>Ansparsumme</t>
  </si>
  <si>
    <t>Guthaben</t>
  </si>
  <si>
    <t>erreicht nach</t>
  </si>
  <si>
    <t>Jahren</t>
  </si>
  <si>
    <t>ausgezahltes Guthaben</t>
  </si>
  <si>
    <t>Bauspardarlehen</t>
  </si>
  <si>
    <t>nötiges Darlehen</t>
  </si>
  <si>
    <t>Summe</t>
  </si>
  <si>
    <t>Zinssatz Bauspardarlehen</t>
  </si>
  <si>
    <t>so hoch dürfen die Zinsen sein</t>
  </si>
  <si>
    <t>Zinsen der ersten Rate</t>
  </si>
  <si>
    <t>Tilgung der ersten Rate</t>
  </si>
  <si>
    <t>voraussichtliche Annuität</t>
  </si>
  <si>
    <t>bei einer Annuität von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</si>
</sst>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</numFmts>
  <fonts count="47">
    <font>
      <sz val="10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b/>
      <sz val="11"/>
      <color indexed="18"/>
      <name val="Arial"/>
      <family val="2"/>
    </font>
    <font>
      <b/>
      <i/>
      <sz val="8"/>
      <name val="Arial"/>
      <family val="2"/>
    </font>
    <font>
      <b/>
      <sz val="11"/>
      <color indexed="1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45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2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4" xfId="0" applyFill="1" applyBorder="1" applyAlignment="1">
      <alignment/>
    </xf>
    <xf numFmtId="164" fontId="0" fillId="36" borderId="0" xfId="57" applyFont="1" applyFill="1" applyBorder="1" applyAlignment="1" applyProtection="1">
      <alignment/>
      <protection locked="0"/>
    </xf>
    <xf numFmtId="10" fontId="0" fillId="36" borderId="0" xfId="57" applyNumberFormat="1" applyFont="1" applyFill="1" applyBorder="1" applyAlignment="1" applyProtection="1">
      <alignment/>
      <protection locked="0"/>
    </xf>
    <xf numFmtId="10" fontId="0" fillId="37" borderId="0" xfId="0" applyNumberFormat="1" applyFill="1" applyBorder="1" applyAlignment="1" applyProtection="1">
      <alignment/>
      <protection locked="0"/>
    </xf>
    <xf numFmtId="164" fontId="0" fillId="34" borderId="0" xfId="57" applyFont="1" applyFill="1" applyBorder="1" applyAlignment="1" applyProtection="1">
      <alignment/>
      <protection/>
    </xf>
    <xf numFmtId="164" fontId="0" fillId="35" borderId="0" xfId="0" applyNumberFormat="1" applyFill="1" applyBorder="1" applyAlignment="1">
      <alignment/>
    </xf>
    <xf numFmtId="9" fontId="0" fillId="36" borderId="0" xfId="0" applyNumberFormat="1" applyFill="1" applyBorder="1" applyAlignment="1" applyProtection="1">
      <alignment/>
      <protection locked="0"/>
    </xf>
    <xf numFmtId="164" fontId="0" fillId="34" borderId="0" xfId="0" applyNumberFormat="1" applyFill="1" applyBorder="1" applyAlignment="1">
      <alignment/>
    </xf>
    <xf numFmtId="164" fontId="0" fillId="35" borderId="0" xfId="57" applyFont="1" applyFill="1" applyBorder="1" applyAlignment="1" applyProtection="1">
      <alignment/>
      <protection/>
    </xf>
    <xf numFmtId="2" fontId="0" fillId="34" borderId="0" xfId="0" applyNumberFormat="1" applyFill="1" applyBorder="1" applyAlignment="1">
      <alignment/>
    </xf>
    <xf numFmtId="2" fontId="0" fillId="35" borderId="0" xfId="0" applyNumberFormat="1" applyFill="1" applyBorder="1" applyAlignment="1">
      <alignment/>
    </xf>
    <xf numFmtId="10" fontId="0" fillId="36" borderId="0" xfId="0" applyNumberFormat="1" applyFill="1" applyBorder="1" applyAlignment="1" applyProtection="1">
      <alignment/>
      <protection locked="0"/>
    </xf>
    <xf numFmtId="0" fontId="6" fillId="35" borderId="13" xfId="0" applyFont="1" applyFill="1" applyBorder="1" applyAlignment="1">
      <alignment/>
    </xf>
    <xf numFmtId="10" fontId="7" fillId="35" borderId="0" xfId="49" applyNumberFormat="1" applyFont="1" applyFill="1" applyBorder="1" applyAlignment="1" applyProtection="1">
      <alignment/>
      <protection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0" fillId="34" borderId="15" xfId="0" applyFont="1" applyFill="1" applyBorder="1" applyAlignment="1">
      <alignment/>
    </xf>
    <xf numFmtId="164" fontId="0" fillId="34" borderId="16" xfId="0" applyNumberFormat="1" applyFill="1" applyBorder="1" applyAlignment="1">
      <alignment/>
    </xf>
    <xf numFmtId="0" fontId="0" fillId="34" borderId="17" xfId="0" applyFill="1" applyBorder="1" applyAlignment="1">
      <alignment/>
    </xf>
    <xf numFmtId="0" fontId="0" fillId="35" borderId="15" xfId="0" applyFont="1" applyFill="1" applyBorder="1" applyAlignment="1">
      <alignment/>
    </xf>
    <xf numFmtId="164" fontId="0" fillId="35" borderId="16" xfId="0" applyNumberFormat="1" applyFill="1" applyBorder="1" applyAlignment="1">
      <alignment/>
    </xf>
    <xf numFmtId="0" fontId="0" fillId="35" borderId="17" xfId="0" applyFill="1" applyBorder="1" applyAlignment="1">
      <alignment/>
    </xf>
    <xf numFmtId="0" fontId="9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 horizontal="center"/>
    </xf>
    <xf numFmtId="0" fontId="12" fillId="33" borderId="0" xfId="0" applyFont="1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31"/>
  <sheetViews>
    <sheetView tabSelected="1" zoomScale="110" zoomScaleNormal="110" zoomScalePageLayoutView="0" workbookViewId="0" topLeftCell="A1">
      <selection activeCell="C4" sqref="C4"/>
    </sheetView>
  </sheetViews>
  <sheetFormatPr defaultColWidth="11.57421875" defaultRowHeight="12.75"/>
  <cols>
    <col min="1" max="1" width="6.7109375" style="1" customWidth="1"/>
    <col min="2" max="2" width="27.421875" style="1" customWidth="1"/>
    <col min="3" max="3" width="23.421875" style="1" customWidth="1"/>
    <col min="4" max="4" width="6.421875" style="1" customWidth="1"/>
    <col min="5" max="5" width="6.7109375" style="1" customWidth="1"/>
    <col min="6" max="6" width="27.421875" style="1" customWidth="1"/>
    <col min="7" max="7" width="23.421875" style="1" customWidth="1"/>
    <col min="8" max="8" width="6.421875" style="1" customWidth="1"/>
    <col min="9" max="9" width="6.7109375" style="1" customWidth="1"/>
    <col min="10" max="12" width="11.421875" style="1" customWidth="1"/>
    <col min="13" max="16384" width="11.421875" style="1" customWidth="1"/>
  </cols>
  <sheetData>
    <row r="2" spans="2:8" s="2" customFormat="1" ht="19.5">
      <c r="B2" s="3" t="s">
        <v>0</v>
      </c>
      <c r="C2" s="4"/>
      <c r="D2" s="5"/>
      <c r="F2" s="6" t="s">
        <v>1</v>
      </c>
      <c r="G2" s="7"/>
      <c r="H2" s="8"/>
    </row>
    <row r="3" spans="2:8" ht="12.75">
      <c r="B3" s="9"/>
      <c r="C3" s="10"/>
      <c r="D3" s="11"/>
      <c r="F3" s="12"/>
      <c r="G3" s="13"/>
      <c r="H3" s="14"/>
    </row>
    <row r="4" spans="2:8" ht="12.75">
      <c r="B4" s="9" t="s">
        <v>2</v>
      </c>
      <c r="C4" s="15">
        <v>100000</v>
      </c>
      <c r="D4" s="11"/>
      <c r="F4" s="12"/>
      <c r="G4" s="13"/>
      <c r="H4" s="14"/>
    </row>
    <row r="5" spans="2:8" ht="12.75">
      <c r="B5" s="9" t="s">
        <v>3</v>
      </c>
      <c r="C5" s="15">
        <f>C4*1%</f>
        <v>1000</v>
      </c>
      <c r="D5" s="11"/>
      <c r="F5" s="12"/>
      <c r="G5" s="13"/>
      <c r="H5" s="14"/>
    </row>
    <row r="6" spans="2:8" ht="12.75">
      <c r="B6" s="9" t="s">
        <v>4</v>
      </c>
      <c r="C6" s="16">
        <v>0.001</v>
      </c>
      <c r="D6" s="11"/>
      <c r="F6" s="12" t="s">
        <v>5</v>
      </c>
      <c r="G6" s="17">
        <v>0.05</v>
      </c>
      <c r="H6" s="14"/>
    </row>
    <row r="7" spans="2:8" ht="12.75">
      <c r="B7" s="9"/>
      <c r="C7" s="18"/>
      <c r="D7" s="11"/>
      <c r="F7" s="12"/>
      <c r="G7" s="13"/>
      <c r="H7" s="14"/>
    </row>
    <row r="8" spans="2:8" ht="12.75">
      <c r="B8" s="9"/>
      <c r="C8" s="18"/>
      <c r="D8" s="11"/>
      <c r="F8" s="12"/>
      <c r="G8" s="13"/>
      <c r="H8" s="14"/>
    </row>
    <row r="9" spans="2:8" ht="12.75">
      <c r="B9" s="9" t="s">
        <v>6</v>
      </c>
      <c r="C9" s="15">
        <v>200</v>
      </c>
      <c r="D9" s="11"/>
      <c r="F9" s="12" t="s">
        <v>6</v>
      </c>
      <c r="G9" s="19">
        <f>C9</f>
        <v>200</v>
      </c>
      <c r="H9" s="14"/>
    </row>
    <row r="10" spans="2:8" ht="12.75">
      <c r="B10" s="9"/>
      <c r="C10" s="18"/>
      <c r="D10" s="11"/>
      <c r="F10" s="12"/>
      <c r="G10" s="13"/>
      <c r="H10" s="14"/>
    </row>
    <row r="11" spans="2:8" ht="12.75">
      <c r="B11" s="9" t="s">
        <v>7</v>
      </c>
      <c r="C11" s="20">
        <v>0.5</v>
      </c>
      <c r="D11" s="11"/>
      <c r="F11" s="12"/>
      <c r="G11" s="13"/>
      <c r="H11" s="14"/>
    </row>
    <row r="12" spans="2:8" ht="12.75">
      <c r="B12" s="9" t="s">
        <v>8</v>
      </c>
      <c r="C12" s="21">
        <f>C4*C11</f>
        <v>50000</v>
      </c>
      <c r="D12" s="11"/>
      <c r="F12" s="12" t="s">
        <v>9</v>
      </c>
      <c r="G12" s="22">
        <f>G9*(12+13*G6/2)*(((1+G6)^G14)-1)/G6</f>
        <v>88237.35113485849</v>
      </c>
      <c r="H12" s="14"/>
    </row>
    <row r="13" spans="2:8" ht="12.75">
      <c r="B13" s="9"/>
      <c r="C13" s="10"/>
      <c r="D13" s="11"/>
      <c r="F13" s="12"/>
      <c r="G13" s="13"/>
      <c r="H13" s="14"/>
    </row>
    <row r="14" spans="2:8" ht="12.75">
      <c r="B14" s="9" t="s">
        <v>10</v>
      </c>
      <c r="C14" s="23">
        <f>(NPER(C6/12,-C9,0,(C12+C5),0))/12</f>
        <v>21.028243320181442</v>
      </c>
      <c r="D14" s="11" t="s">
        <v>11</v>
      </c>
      <c r="F14" s="12"/>
      <c r="G14" s="24">
        <f>C14</f>
        <v>21.028243320181442</v>
      </c>
      <c r="H14" s="14" t="s">
        <v>11</v>
      </c>
    </row>
    <row r="15" spans="2:8" ht="12.75">
      <c r="B15" s="9"/>
      <c r="C15" s="10"/>
      <c r="D15" s="11"/>
      <c r="F15" s="12"/>
      <c r="G15" s="13"/>
      <c r="H15" s="14"/>
    </row>
    <row r="16" spans="2:8" ht="12.75">
      <c r="B16" s="9"/>
      <c r="C16" s="10"/>
      <c r="D16" s="11"/>
      <c r="F16" s="12"/>
      <c r="G16" s="13"/>
      <c r="H16" s="14"/>
    </row>
    <row r="17" spans="2:8" ht="12.75">
      <c r="B17" s="9" t="s">
        <v>12</v>
      </c>
      <c r="C17" s="21">
        <f>C12</f>
        <v>50000</v>
      </c>
      <c r="D17" s="11"/>
      <c r="F17" s="12" t="s">
        <v>12</v>
      </c>
      <c r="G17" s="19">
        <f>G12</f>
        <v>88237.35113485849</v>
      </c>
      <c r="H17" s="14"/>
    </row>
    <row r="18" spans="2:8" ht="12.75">
      <c r="B18" s="9" t="s">
        <v>13</v>
      </c>
      <c r="C18" s="21">
        <f>C4-C12</f>
        <v>50000</v>
      </c>
      <c r="D18" s="11"/>
      <c r="F18" s="12" t="s">
        <v>14</v>
      </c>
      <c r="G18" s="19">
        <f>G19-G17</f>
        <v>11762.648865141513</v>
      </c>
      <c r="H18" s="14"/>
    </row>
    <row r="19" spans="2:8" ht="12.75">
      <c r="B19" s="9" t="s">
        <v>15</v>
      </c>
      <c r="C19" s="21">
        <f>SUM(C17:C18)</f>
        <v>100000</v>
      </c>
      <c r="D19" s="11"/>
      <c r="F19" s="12" t="s">
        <v>15</v>
      </c>
      <c r="G19" s="19">
        <f>C4</f>
        <v>100000</v>
      </c>
      <c r="H19" s="14"/>
    </row>
    <row r="20" spans="2:8" ht="12.75">
      <c r="B20" s="9"/>
      <c r="C20" s="21"/>
      <c r="D20" s="11"/>
      <c r="F20" s="12"/>
      <c r="G20" s="13"/>
      <c r="H20" s="14"/>
    </row>
    <row r="21" spans="2:8" ht="12.75">
      <c r="B21" s="9"/>
      <c r="C21" s="10"/>
      <c r="D21" s="11"/>
      <c r="F21" s="12"/>
      <c r="G21" s="13"/>
      <c r="H21" s="14"/>
    </row>
    <row r="22" spans="2:8" ht="18">
      <c r="B22" s="9" t="s">
        <v>16</v>
      </c>
      <c r="C22" s="25">
        <v>0.015</v>
      </c>
      <c r="D22" s="11"/>
      <c r="F22" s="26" t="s">
        <v>17</v>
      </c>
      <c r="G22" s="27">
        <f>RATE(G14*12,G27,G18*-1,0,0)*12</f>
        <v>0.2337171380710999</v>
      </c>
      <c r="H22" s="14"/>
    </row>
    <row r="23" spans="2:8" ht="12.75">
      <c r="B23" s="9"/>
      <c r="C23" s="10"/>
      <c r="D23" s="11"/>
      <c r="F23" s="12"/>
      <c r="G23" s="13"/>
      <c r="H23" s="14"/>
    </row>
    <row r="24" spans="2:8" ht="12.75">
      <c r="B24" s="9" t="s">
        <v>18</v>
      </c>
      <c r="C24" s="21">
        <f>C18*C22/12</f>
        <v>62.5</v>
      </c>
      <c r="D24" s="11"/>
      <c r="F24" s="12" t="s">
        <v>18</v>
      </c>
      <c r="G24" s="19">
        <f>G18*G22/12</f>
        <v>229.09438574134546</v>
      </c>
      <c r="H24" s="14"/>
    </row>
    <row r="25" spans="2:8" ht="12.75">
      <c r="B25" s="9" t="s">
        <v>19</v>
      </c>
      <c r="C25" s="21">
        <f>C27-C24</f>
        <v>168.37052801555996</v>
      </c>
      <c r="D25" s="11"/>
      <c r="F25" s="12" t="s">
        <v>19</v>
      </c>
      <c r="G25" s="19">
        <f>G27-G24</f>
        <v>1.776142274214493</v>
      </c>
      <c r="H25" s="14"/>
    </row>
    <row r="26" spans="1:32" ht="13.5">
      <c r="A26" s="28"/>
      <c r="B26" s="9"/>
      <c r="C26" s="10"/>
      <c r="D26" s="11"/>
      <c r="E26" s="28"/>
      <c r="F26" s="12"/>
      <c r="G26" s="13"/>
      <c r="H26" s="14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</row>
    <row r="27" spans="1:32" s="38" customFormat="1" ht="12.75">
      <c r="A27" s="30"/>
      <c r="B27" s="31" t="s">
        <v>20</v>
      </c>
      <c r="C27" s="32">
        <f>PMT(C22/12,C14*12,C18,0,1)*-1</f>
        <v>230.87052801555996</v>
      </c>
      <c r="D27" s="33"/>
      <c r="E27" s="30"/>
      <c r="F27" s="34" t="s">
        <v>21</v>
      </c>
      <c r="G27" s="35">
        <f>C27</f>
        <v>230.87052801555996</v>
      </c>
      <c r="H27" s="36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</row>
    <row r="28" spans="1:32" ht="13.5">
      <c r="A28" s="39"/>
      <c r="E28" s="39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</row>
    <row r="29" spans="1:32" s="38" customFormat="1" ht="12.75">
      <c r="A29" s="41"/>
      <c r="E29" s="41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</row>
    <row r="30" spans="1:32" s="38" customFormat="1" ht="12.75">
      <c r="A30" s="43"/>
      <c r="E30" s="43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</row>
    <row r="31" spans="1:32" s="38" customFormat="1" ht="12.75">
      <c r="A31" s="41"/>
      <c r="E31" s="41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</row>
  </sheetData>
  <sheetProtection sheet="1"/>
  <printOptions horizontalCentered="1"/>
  <pageMargins left="0.39375" right="0.39375" top="0.9840277777777777" bottom="0.9840277777777777" header="0.5118055555555555" footer="0.5118055555555555"/>
  <pageSetup fitToHeight="1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Ingo Schröder</cp:lastModifiedBy>
  <dcterms:modified xsi:type="dcterms:W3CDTF">2019-05-04T10:11:07Z</dcterms:modified>
  <cp:category/>
  <cp:version/>
  <cp:contentType/>
  <cp:contentStatus/>
</cp:coreProperties>
</file>