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https://maiwerk-my.sharepoint.com/personal/maiwerk_maiwerk_onmicrosoft_com/Documents/maiwerk Hauptordner/01_maiwerk allgemein/Microsoft Teams/Chat-Dateien_Ingo-Anna/Excel Geldanlage/Excel Dateien OPEN/"/>
    </mc:Choice>
  </mc:AlternateContent>
  <xr:revisionPtr revIDLastSave="189" documentId="8_{45DB6312-2895-9943-9860-1AF07BF14CF5}" xr6:coauthVersionLast="47" xr6:coauthVersionMax="47" xr10:uidLastSave="{B607A083-8D16-F946-80E4-0B7127869B54}"/>
  <bookViews>
    <workbookView xWindow="0" yWindow="500" windowWidth="28800" windowHeight="17500" firstSheet="2" activeTab="2" xr2:uid="{B485401A-2744-4515-876B-6EEDE8E66B4F}"/>
  </bookViews>
  <sheets>
    <sheet name="Mein Risikoscore" sheetId="8" r:id="rId1"/>
    <sheet name="Mein Status Quo" sheetId="11" r:id="rId2"/>
    <sheet name="Nach Umsetzung" sheetId="14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1" l="1"/>
  <c r="P31" i="11" s="1"/>
  <c r="O32" i="11"/>
  <c r="P32" i="11" s="1"/>
  <c r="O33" i="11"/>
  <c r="P33" i="11" s="1"/>
  <c r="O34" i="11"/>
  <c r="P34" i="11" s="1"/>
  <c r="D5" i="14"/>
  <c r="F5" i="14" s="1"/>
  <c r="T7" i="8"/>
  <c r="P22" i="14"/>
  <c r="P23" i="14"/>
  <c r="P29" i="14"/>
  <c r="P30" i="14"/>
  <c r="P31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6" i="11"/>
  <c r="O34" i="14"/>
  <c r="P34" i="14" s="1"/>
  <c r="J37" i="14"/>
  <c r="O36" i="14"/>
  <c r="P36" i="14" s="1"/>
  <c r="O35" i="14"/>
  <c r="P35" i="14" s="1"/>
  <c r="O33" i="14"/>
  <c r="P33" i="14" s="1"/>
  <c r="O32" i="14"/>
  <c r="P32" i="14" s="1"/>
  <c r="O31" i="14"/>
  <c r="O30" i="14"/>
  <c r="O29" i="14"/>
  <c r="O28" i="14"/>
  <c r="P28" i="14" s="1"/>
  <c r="O27" i="14"/>
  <c r="P27" i="14" s="1"/>
  <c r="O26" i="14"/>
  <c r="P26" i="14" s="1"/>
  <c r="O25" i="14"/>
  <c r="P25" i="14" s="1"/>
  <c r="O24" i="14"/>
  <c r="P24" i="14" s="1"/>
  <c r="O23" i="14"/>
  <c r="O22" i="14"/>
  <c r="N22" i="14"/>
  <c r="P21" i="14"/>
  <c r="O21" i="14"/>
  <c r="N21" i="14"/>
  <c r="D10" i="14"/>
  <c r="F11" i="14" s="1"/>
  <c r="X7" i="14"/>
  <c r="O28" i="11"/>
  <c r="P28" i="11" s="1"/>
  <c r="O27" i="11"/>
  <c r="P27" i="11" s="1"/>
  <c r="O25" i="11"/>
  <c r="P25" i="11" s="1"/>
  <c r="O22" i="11"/>
  <c r="P22" i="11" s="1"/>
  <c r="O23" i="11"/>
  <c r="P23" i="11" s="1"/>
  <c r="O24" i="11"/>
  <c r="P24" i="11" s="1"/>
  <c r="O26" i="11"/>
  <c r="P26" i="11" s="1"/>
  <c r="O29" i="11"/>
  <c r="P29" i="11" s="1"/>
  <c r="O30" i="11"/>
  <c r="P30" i="11" s="1"/>
  <c r="O35" i="11"/>
  <c r="P35" i="11" s="1"/>
  <c r="O36" i="11"/>
  <c r="P36" i="11" s="1"/>
  <c r="O21" i="11"/>
  <c r="P21" i="11" s="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21" i="11"/>
  <c r="D10" i="11"/>
  <c r="F11" i="11" s="1"/>
  <c r="D5" i="11"/>
  <c r="F5" i="11" s="1"/>
  <c r="J37" i="11"/>
  <c r="F7" i="8"/>
  <c r="M37" i="14" l="1"/>
  <c r="X10" i="14"/>
  <c r="AB10" i="14" s="1"/>
  <c r="F6" i="14" s="1"/>
  <c r="M37" i="11"/>
  <c r="O37" i="11"/>
  <c r="O37" i="14"/>
  <c r="X10" i="11"/>
  <c r="X7" i="11"/>
  <c r="AB7" i="14" l="1"/>
  <c r="F12" i="14"/>
  <c r="AB10" i="11"/>
  <c r="F6" i="11" s="1"/>
  <c r="AB7" i="11"/>
  <c r="F12" i="11" l="1"/>
</calcChain>
</file>

<file path=xl/sharedStrings.xml><?xml version="1.0" encoding="utf-8"?>
<sst xmlns="http://schemas.openxmlformats.org/spreadsheetml/2006/main" count="106" uniqueCount="23">
  <si>
    <t>maiwerk Risikoverteilungsmethodik</t>
  </si>
  <si>
    <t>bitte Werte eingeben</t>
  </si>
  <si>
    <t>ASSET ALLOCATION GELDANLAGE - maiwerk Finanzpartner</t>
  </si>
  <si>
    <t>Nein</t>
  </si>
  <si>
    <t>risikoarm</t>
  </si>
  <si>
    <t>risikobehaftet</t>
  </si>
  <si>
    <t>Girokonto</t>
  </si>
  <si>
    <t>Ja</t>
  </si>
  <si>
    <t>Notgroschen</t>
  </si>
  <si>
    <t>Kurzfristige Liquidität</t>
  </si>
  <si>
    <t>Sabatical</t>
  </si>
  <si>
    <t>3 Jahre</t>
  </si>
  <si>
    <t>Immobilie</t>
  </si>
  <si>
    <t>Lebensversicherung</t>
  </si>
  <si>
    <t>Altersvorsorge</t>
  </si>
  <si>
    <t>30 Jahre</t>
  </si>
  <si>
    <t>Gesetzliche Rente (2022)</t>
  </si>
  <si>
    <t>Gesamt</t>
  </si>
  <si>
    <t>Lebensversicherung (klassisch)</t>
  </si>
  <si>
    <t>Geplante Geldanlage 1</t>
  </si>
  <si>
    <t>Eigenkapital</t>
  </si>
  <si>
    <t>6 Jahre</t>
  </si>
  <si>
    <t>Geplante Geldanlage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</si>
</sst>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2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Arial"/>
      <family val="2"/>
    </font>
    <font>
      <sz val="20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8"/>
      <color theme="0"/>
      <name val="Arial"/>
      <family val="2"/>
    </font>
    <font>
      <i/>
      <sz val="8"/>
      <color theme="1"/>
      <name val="Arial"/>
      <family val="2"/>
    </font>
    <font>
      <sz val="11"/>
      <color rgb="FF0E3556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11"/>
      <color rgb="FFB1D76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1D76B"/>
        <bgColor indexed="64"/>
      </patternFill>
    </fill>
    <fill>
      <patternFill patternType="solid">
        <fgColor rgb="FFB1D76B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8999908444471571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dotted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4" borderId="0" xfId="0" applyFont="1" applyFill="1"/>
    <xf numFmtId="0" fontId="2" fillId="2" borderId="0" xfId="0" applyFont="1" applyFill="1"/>
    <xf numFmtId="0" fontId="4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2" fillId="0" borderId="3" xfId="0" applyFont="1" applyBorder="1"/>
    <xf numFmtId="164" fontId="8" fillId="4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/>
    <xf numFmtId="0" fontId="2" fillId="7" borderId="0" xfId="0" applyFont="1" applyFill="1"/>
    <xf numFmtId="0" fontId="16" fillId="2" borderId="0" xfId="0" applyFont="1" applyFill="1" applyAlignment="1">
      <alignment horizontal="center" vertical="center"/>
    </xf>
    <xf numFmtId="0" fontId="14" fillId="6" borderId="0" xfId="0" applyFont="1" applyFill="1"/>
    <xf numFmtId="0" fontId="14" fillId="5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13" fillId="2" borderId="0" xfId="0" applyFont="1" applyFill="1"/>
    <xf numFmtId="0" fontId="2" fillId="4" borderId="0" xfId="0" applyFont="1" applyFill="1" applyAlignment="1">
      <alignment vertical="center"/>
    </xf>
    <xf numFmtId="164" fontId="10" fillId="2" borderId="0" xfId="2" applyNumberFormat="1" applyFont="1" applyFill="1" applyBorder="1" applyAlignment="1" applyProtection="1">
      <alignment vertical="center"/>
    </xf>
    <xf numFmtId="9" fontId="10" fillId="2" borderId="1" xfId="1" applyFont="1" applyFill="1" applyBorder="1" applyAlignment="1" applyProtection="1">
      <alignment horizontal="center" vertical="center"/>
    </xf>
    <xf numFmtId="164" fontId="18" fillId="2" borderId="0" xfId="0" applyNumberFormat="1" applyFont="1" applyFill="1" applyAlignment="1">
      <alignment vertical="center"/>
    </xf>
    <xf numFmtId="9" fontId="17" fillId="2" borderId="0" xfId="1" applyFont="1" applyFill="1" applyBorder="1" applyAlignment="1" applyProtection="1">
      <alignment horizontal="center" vertical="center"/>
    </xf>
    <xf numFmtId="0" fontId="17" fillId="2" borderId="0" xfId="2" applyNumberFormat="1" applyFont="1" applyFill="1" applyBorder="1" applyAlignment="1" applyProtection="1">
      <alignment vertical="center"/>
    </xf>
    <xf numFmtId="0" fontId="6" fillId="6" borderId="0" xfId="0" applyFont="1" applyFill="1"/>
    <xf numFmtId="9" fontId="17" fillId="2" borderId="1" xfId="1" applyFont="1" applyFill="1" applyBorder="1" applyAlignment="1" applyProtection="1">
      <alignment horizontal="center" vertical="center"/>
    </xf>
    <xf numFmtId="164" fontId="17" fillId="2" borderId="0" xfId="2" applyNumberFormat="1" applyFont="1" applyFill="1" applyBorder="1" applyAlignment="1" applyProtection="1">
      <alignment vertical="center"/>
    </xf>
    <xf numFmtId="164" fontId="4" fillId="2" borderId="0" xfId="0" applyNumberFormat="1" applyFont="1" applyFill="1" applyAlignment="1">
      <alignment vertical="center"/>
    </xf>
    <xf numFmtId="164" fontId="4" fillId="2" borderId="7" xfId="0" applyNumberFormat="1" applyFont="1" applyFill="1" applyBorder="1" applyAlignment="1">
      <alignment vertical="center"/>
    </xf>
    <xf numFmtId="9" fontId="10" fillId="7" borderId="1" xfId="1" applyFont="1" applyFill="1" applyBorder="1" applyAlignment="1" applyProtection="1">
      <alignment horizontal="center" vertical="center"/>
      <protection locked="0"/>
    </xf>
    <xf numFmtId="9" fontId="10" fillId="7" borderId="2" xfId="1" applyFont="1" applyFill="1" applyBorder="1" applyAlignment="1" applyProtection="1">
      <alignment horizontal="center" vertical="center"/>
      <protection locked="0"/>
    </xf>
    <xf numFmtId="9" fontId="10" fillId="7" borderId="6" xfId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vertical="center"/>
    </xf>
    <xf numFmtId="0" fontId="20" fillId="4" borderId="0" xfId="0" applyFont="1" applyFill="1" applyAlignment="1">
      <alignment horizontal="center"/>
    </xf>
    <xf numFmtId="0" fontId="15" fillId="7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Alignment="1" applyProtection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164" fontId="10" fillId="7" borderId="1" xfId="2" applyNumberFormat="1" applyFont="1" applyFill="1" applyBorder="1" applyAlignment="1" applyProtection="1">
      <alignment horizontal="center" vertical="center"/>
      <protection locked="0"/>
    </xf>
    <xf numFmtId="164" fontId="10" fillId="7" borderId="2" xfId="2" applyNumberFormat="1" applyFont="1" applyFill="1" applyBorder="1" applyAlignment="1" applyProtection="1">
      <alignment horizontal="center" vertical="center"/>
      <protection locked="0"/>
    </xf>
    <xf numFmtId="164" fontId="10" fillId="7" borderId="4" xfId="2" applyNumberFormat="1" applyFont="1" applyFill="1" applyBorder="1" applyAlignment="1" applyProtection="1">
      <alignment horizontal="center" vertical="center"/>
      <protection locked="0"/>
    </xf>
    <xf numFmtId="9" fontId="4" fillId="2" borderId="0" xfId="0" applyNumberFormat="1" applyFont="1" applyFill="1" applyAlignment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center" wrapText="1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255"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27AC6B"/>
        </patternFill>
      </fill>
    </dxf>
    <dxf>
      <fill>
        <patternFill>
          <bgColor rgb="FFEA4368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27AC6B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EA4368"/>
        </patternFill>
      </fill>
    </dxf>
  </dxfs>
  <tableStyles count="0" defaultTableStyle="TableStyleMedium2" defaultPivotStyle="PivotStyleLight16"/>
  <colors>
    <mruColors>
      <color rgb="FFB1D76B"/>
      <color rgb="FF9BBB5C"/>
      <color rgb="FFEA4368"/>
      <color rgb="FF27AC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[1]Tabelle1!$A$4</c:f>
          <c:strCache>
            <c:ptCount val="1"/>
          </c:strCache>
        </c:strRef>
      </c:tx>
      <c:layout>
        <c:manualLayout>
          <c:xMode val="edge"/>
          <c:yMode val="edge"/>
          <c:x val="0.25814566929133859"/>
          <c:y val="2.308802308802308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l"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57692470134416E-2"/>
          <c:y val="0.36801731361980128"/>
          <c:w val="0.93374228234532231"/>
          <c:h val="0.54404970345799364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'Mein Risikoscore'!$D$6:$D$8</c:f>
              <c:numCache>
                <c:formatCode>General</c:formatCode>
                <c:ptCount val="3"/>
                <c:pt idx="0">
                  <c:v>55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496-894B-8B06-C18E1CDC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4648"/>
        <c:axId val="364354256"/>
      </c:scatterChart>
      <c:valAx>
        <c:axId val="364354648"/>
        <c:scaling>
          <c:orientation val="minMax"/>
          <c:max val="100"/>
          <c:min val="0"/>
        </c:scaling>
        <c:delete val="1"/>
        <c:axPos val="b"/>
        <c:numFmt formatCode="General" sourceLinked="0"/>
        <c:majorTickMark val="none"/>
        <c:minorTickMark val="none"/>
        <c:tickLblPos val="nextTo"/>
        <c:crossAx val="364354256"/>
        <c:crosses val="autoZero"/>
        <c:crossBetween val="midCat"/>
        <c:majorUnit val="10"/>
      </c:valAx>
      <c:valAx>
        <c:axId val="36435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43546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[1]Tabelle1!$A$4</c:f>
          <c:strCache>
            <c:ptCount val="1"/>
          </c:strCache>
        </c:strRef>
      </c:tx>
      <c:layout>
        <c:manualLayout>
          <c:xMode val="edge"/>
          <c:yMode val="edge"/>
          <c:x val="0.25814566929133859"/>
          <c:y val="2.308802308802308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l"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01852018007354E-2"/>
          <c:y val="0.33293692204977399"/>
          <c:w val="0.89476377794518813"/>
          <c:h val="0.57912986613777018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'Mein Status Quo'!$D$10:$D$12</c:f>
              <c:numCache>
                <c:formatCode>General</c:formatCode>
                <c:ptCount val="3"/>
                <c:pt idx="0">
                  <c:v>50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9ED-D644-878B-F6CADA379595}"/>
            </c:ext>
          </c:extLst>
        </c:ser>
        <c:ser>
          <c:idx val="0"/>
          <c:order val="1"/>
          <c:spPr>
            <a:ln w="1905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'Mein Status Quo'!$F$12</c:f>
              <c:numCache>
                <c:formatCode>#,##0\ "€"</c:formatCode>
                <c:ptCount val="1"/>
                <c:pt idx="0">
                  <c:v>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9ED-D644-878B-F6CADA37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4648"/>
        <c:axId val="364354256"/>
      </c:scatterChart>
      <c:valAx>
        <c:axId val="364354648"/>
        <c:scaling>
          <c:orientation val="minMax"/>
          <c:max val="100"/>
          <c:min val="0"/>
        </c:scaling>
        <c:delete val="1"/>
        <c:axPos val="b"/>
        <c:numFmt formatCode="General" sourceLinked="0"/>
        <c:majorTickMark val="none"/>
        <c:minorTickMark val="none"/>
        <c:tickLblPos val="nextTo"/>
        <c:crossAx val="364354256"/>
        <c:crosses val="autoZero"/>
        <c:crossBetween val="midCat"/>
        <c:majorUnit val="10"/>
      </c:valAx>
      <c:valAx>
        <c:axId val="36435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43546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[1]Tabelle1!$A$4</c:f>
          <c:strCache>
            <c:ptCount val="1"/>
          </c:strCache>
        </c:strRef>
      </c:tx>
      <c:layout>
        <c:manualLayout>
          <c:xMode val="edge"/>
          <c:yMode val="edge"/>
          <c:x val="0.25814566929133859"/>
          <c:y val="2.308802308802308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l"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625310353993881E-2"/>
          <c:y val="0.33293692204977399"/>
          <c:w val="0.87085750065289358"/>
          <c:h val="0.57912986613777018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'Mein Risikoscore'!$D$6:$D$8</c:f>
              <c:numCache>
                <c:formatCode>General</c:formatCode>
                <c:ptCount val="3"/>
                <c:pt idx="0">
                  <c:v>55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26D-994D-9921-54DE4A76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4648"/>
        <c:axId val="364354256"/>
      </c:scatterChart>
      <c:valAx>
        <c:axId val="364354648"/>
        <c:scaling>
          <c:orientation val="minMax"/>
          <c:max val="100"/>
          <c:min val="0"/>
        </c:scaling>
        <c:delete val="1"/>
        <c:axPos val="b"/>
        <c:numFmt formatCode="General" sourceLinked="0"/>
        <c:majorTickMark val="none"/>
        <c:minorTickMark val="none"/>
        <c:tickLblPos val="nextTo"/>
        <c:crossAx val="364354256"/>
        <c:crosses val="autoZero"/>
        <c:crossBetween val="midCat"/>
        <c:majorUnit val="10"/>
      </c:valAx>
      <c:valAx>
        <c:axId val="36435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43546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[1]Tabelle1!$A$4</c:f>
          <c:strCache>
            <c:ptCount val="1"/>
          </c:strCache>
        </c:strRef>
      </c:tx>
      <c:layout>
        <c:manualLayout>
          <c:xMode val="edge"/>
          <c:yMode val="edge"/>
          <c:x val="0.25814566929133859"/>
          <c:y val="2.308802308802308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l"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8126101892457407E-2"/>
          <c:y val="0.33293692204977399"/>
          <c:w val="0.88151587625001815"/>
          <c:h val="0.57912986613777018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'Nach Umsetzung'!$D$10:$D$12</c:f>
              <c:numCache>
                <c:formatCode>General</c:formatCode>
                <c:ptCount val="3"/>
                <c:pt idx="0">
                  <c:v>50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A2A-6F43-B3FB-C3703681A14A}"/>
            </c:ext>
          </c:extLst>
        </c:ser>
        <c:ser>
          <c:idx val="0"/>
          <c:order val="1"/>
          <c:spPr>
            <a:ln w="1905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noFill/>
              </a:ln>
            </c:spPr>
          </c:marker>
          <c:dPt>
            <c:idx val="0"/>
            <c:marker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254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A2A-6F43-B3FB-C3703681A14A}"/>
              </c:ext>
            </c:extLst>
          </c:dPt>
          <c:xVal>
            <c:numRef>
              <c:f>'Nach Umsetzung'!$F$12</c:f>
              <c:numCache>
                <c:formatCode>#,##0\ "€"</c:formatCode>
                <c:ptCount val="1"/>
                <c:pt idx="0">
                  <c:v>11.304347826086957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A2A-6F43-B3FB-C3703681A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4648"/>
        <c:axId val="364354256"/>
      </c:scatterChart>
      <c:valAx>
        <c:axId val="364354648"/>
        <c:scaling>
          <c:orientation val="minMax"/>
          <c:max val="100"/>
          <c:min val="0"/>
        </c:scaling>
        <c:delete val="1"/>
        <c:axPos val="b"/>
        <c:numFmt formatCode="General" sourceLinked="0"/>
        <c:majorTickMark val="none"/>
        <c:minorTickMark val="none"/>
        <c:tickLblPos val="nextTo"/>
        <c:crossAx val="364354256"/>
        <c:crosses val="autoZero"/>
        <c:crossBetween val="midCat"/>
        <c:majorUnit val="10"/>
      </c:valAx>
      <c:valAx>
        <c:axId val="36435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43546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[1]Tabelle1!$A$4</c:f>
          <c:strCache>
            <c:ptCount val="1"/>
          </c:strCache>
        </c:strRef>
      </c:tx>
      <c:layout>
        <c:manualLayout>
          <c:xMode val="edge"/>
          <c:yMode val="edge"/>
          <c:x val="0.25814566929133859"/>
          <c:y val="2.308802308802308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l"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33293692204977399"/>
          <c:w val="0.96501572474306119"/>
          <c:h val="0.57912986613777018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'Mein Risikoscore'!$D$6:$D$8</c:f>
              <c:numCache>
                <c:formatCode>General</c:formatCode>
                <c:ptCount val="3"/>
                <c:pt idx="0">
                  <c:v>55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63D-7E44-856D-F8AC639C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4648"/>
        <c:axId val="364354256"/>
      </c:scatterChart>
      <c:valAx>
        <c:axId val="364354648"/>
        <c:scaling>
          <c:orientation val="minMax"/>
          <c:max val="100"/>
          <c:min val="0"/>
        </c:scaling>
        <c:delete val="1"/>
        <c:axPos val="b"/>
        <c:numFmt formatCode="General" sourceLinked="0"/>
        <c:majorTickMark val="none"/>
        <c:minorTickMark val="none"/>
        <c:tickLblPos val="nextTo"/>
        <c:crossAx val="364354256"/>
        <c:crosses val="autoZero"/>
        <c:crossBetween val="midCat"/>
        <c:majorUnit val="10"/>
      </c:valAx>
      <c:valAx>
        <c:axId val="36435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43546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40319</xdr:colOff>
      <xdr:row>4</xdr:row>
      <xdr:rowOff>61451</xdr:rowOff>
    </xdr:from>
    <xdr:to>
      <xdr:col>3</xdr:col>
      <xdr:colOff>1284271</xdr:colOff>
      <xdr:row>8</xdr:row>
      <xdr:rowOff>10242</xdr:rowOff>
    </xdr:to>
    <xdr:sp macro="" textlink="">
      <xdr:nvSpPr>
        <xdr:cNvPr id="4" name="Abgerundetes Rechteck 3">
          <a:extLst>
            <a:ext uri="{FF2B5EF4-FFF2-40B4-BE49-F238E27FC236}">
              <a16:creationId xmlns:a16="http://schemas.microsoft.com/office/drawing/2014/main" id="{772E9B64-AF81-3247-9C87-126A6EC974CD}"/>
            </a:ext>
          </a:extLst>
        </xdr:cNvPr>
        <xdr:cNvSpPr/>
      </xdr:nvSpPr>
      <xdr:spPr>
        <a:xfrm>
          <a:off x="1267510" y="2059204"/>
          <a:ext cx="1243952" cy="833510"/>
        </a:xfrm>
        <a:prstGeom prst="roundRect">
          <a:avLst>
            <a:gd name="adj" fmla="val 4545"/>
          </a:avLst>
        </a:prstGeom>
        <a:noFill/>
        <a:ln w="50800">
          <a:solidFill>
            <a:schemeClr val="tx1">
              <a:lumMod val="10000"/>
              <a:lumOff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28539</xdr:colOff>
      <xdr:row>4</xdr:row>
      <xdr:rowOff>60222</xdr:rowOff>
    </xdr:from>
    <xdr:to>
      <xdr:col>18</xdr:col>
      <xdr:colOff>10242</xdr:colOff>
      <xdr:row>7</xdr:row>
      <xdr:rowOff>256048</xdr:rowOff>
    </xdr:to>
    <xdr:sp macro="" textlink="">
      <xdr:nvSpPr>
        <xdr:cNvPr id="5" name="Abgerundetes Rechteck 4">
          <a:extLst>
            <a:ext uri="{FF2B5EF4-FFF2-40B4-BE49-F238E27FC236}">
              <a16:creationId xmlns:a16="http://schemas.microsoft.com/office/drawing/2014/main" id="{2964C139-EFDE-F947-B155-655115148545}"/>
            </a:ext>
          </a:extLst>
        </xdr:cNvPr>
        <xdr:cNvSpPr/>
      </xdr:nvSpPr>
      <xdr:spPr>
        <a:xfrm>
          <a:off x="2739775" y="1744042"/>
          <a:ext cx="6403051" cy="809422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8340</xdr:colOff>
      <xdr:row>2</xdr:row>
      <xdr:rowOff>374648</xdr:rowOff>
    </xdr:from>
    <xdr:to>
      <xdr:col>3</xdr:col>
      <xdr:colOff>564122</xdr:colOff>
      <xdr:row>6</xdr:row>
      <xdr:rowOff>244642</xdr:rowOff>
    </xdr:to>
    <xdr:sp macro="" textlink="">
      <xdr:nvSpPr>
        <xdr:cNvPr id="15" name="Bogen 14">
          <a:extLst>
            <a:ext uri="{FF2B5EF4-FFF2-40B4-BE49-F238E27FC236}">
              <a16:creationId xmlns:a16="http://schemas.microsoft.com/office/drawing/2014/main" id="{E9C88BDD-9039-BF4C-8919-72440F208A6F}"/>
            </a:ext>
          </a:extLst>
        </xdr:cNvPr>
        <xdr:cNvSpPr/>
      </xdr:nvSpPr>
      <xdr:spPr>
        <a:xfrm rot="15420111" flipH="1">
          <a:off x="687784" y="1282704"/>
          <a:ext cx="1152694" cy="835182"/>
        </a:xfrm>
        <a:prstGeom prst="arc">
          <a:avLst>
            <a:gd name="adj1" fmla="val 16200000"/>
            <a:gd name="adj2" fmla="val 21538272"/>
          </a:avLst>
        </a:prstGeom>
        <a:ln w="28575">
          <a:solidFill>
            <a:schemeClr val="tx1"/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20657</xdr:colOff>
      <xdr:row>7</xdr:row>
      <xdr:rowOff>9768</xdr:rowOff>
    </xdr:from>
    <xdr:to>
      <xdr:col>7</xdr:col>
      <xdr:colOff>235928</xdr:colOff>
      <xdr:row>7</xdr:row>
      <xdr:rowOff>188943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4A5EB8B0-3F5B-BE4A-ADA4-B1B24FD7CDC2}"/>
            </a:ext>
          </a:extLst>
        </xdr:cNvPr>
        <xdr:cNvSpPr txBox="1"/>
      </xdr:nvSpPr>
      <xdr:spPr>
        <a:xfrm>
          <a:off x="2446357" y="2321168"/>
          <a:ext cx="367671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0%</a:t>
          </a:r>
        </a:p>
      </xdr:txBody>
    </xdr:sp>
    <xdr:clientData/>
  </xdr:twoCellAnchor>
  <xdr:twoCellAnchor>
    <xdr:from>
      <xdr:col>7</xdr:col>
      <xdr:colOff>424044</xdr:colOff>
      <xdr:row>7</xdr:row>
      <xdr:rowOff>11576</xdr:rowOff>
    </xdr:from>
    <xdr:to>
      <xdr:col>8</xdr:col>
      <xdr:colOff>371462</xdr:colOff>
      <xdr:row>7</xdr:row>
      <xdr:rowOff>190751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5156FCC9-935B-8249-96CC-404E556C29F8}"/>
            </a:ext>
          </a:extLst>
        </xdr:cNvPr>
        <xdr:cNvSpPr txBox="1"/>
      </xdr:nvSpPr>
      <xdr:spPr>
        <a:xfrm>
          <a:off x="3002144" y="2322976"/>
          <a:ext cx="5316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10%</a:t>
          </a:r>
        </a:p>
      </xdr:txBody>
    </xdr:sp>
    <xdr:clientData/>
  </xdr:twoCellAnchor>
  <xdr:twoCellAnchor>
    <xdr:from>
      <xdr:col>8</xdr:col>
      <xdr:colOff>395734</xdr:colOff>
      <xdr:row>7</xdr:row>
      <xdr:rowOff>13383</xdr:rowOff>
    </xdr:from>
    <xdr:to>
      <xdr:col>9</xdr:col>
      <xdr:colOff>343151</xdr:colOff>
      <xdr:row>7</xdr:row>
      <xdr:rowOff>192558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EAB15E66-7C84-B346-95E6-1EB8793E083F}"/>
            </a:ext>
          </a:extLst>
        </xdr:cNvPr>
        <xdr:cNvSpPr txBox="1"/>
      </xdr:nvSpPr>
      <xdr:spPr>
        <a:xfrm>
          <a:off x="3558034" y="2324783"/>
          <a:ext cx="5316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20%</a:t>
          </a:r>
        </a:p>
      </xdr:txBody>
    </xdr:sp>
    <xdr:clientData/>
  </xdr:twoCellAnchor>
  <xdr:twoCellAnchor>
    <xdr:from>
      <xdr:col>9</xdr:col>
      <xdr:colOff>407580</xdr:colOff>
      <xdr:row>7</xdr:row>
      <xdr:rowOff>10171</xdr:rowOff>
    </xdr:from>
    <xdr:to>
      <xdr:col>10</xdr:col>
      <xdr:colOff>354998</xdr:colOff>
      <xdr:row>7</xdr:row>
      <xdr:rowOff>189346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F89A7B02-DEE8-4042-B99C-A4B360572295}"/>
            </a:ext>
          </a:extLst>
        </xdr:cNvPr>
        <xdr:cNvSpPr txBox="1"/>
      </xdr:nvSpPr>
      <xdr:spPr>
        <a:xfrm>
          <a:off x="4154080" y="2321571"/>
          <a:ext cx="5316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30%</a:t>
          </a:r>
        </a:p>
      </xdr:txBody>
    </xdr:sp>
    <xdr:clientData/>
  </xdr:twoCellAnchor>
  <xdr:twoCellAnchor>
    <xdr:from>
      <xdr:col>10</xdr:col>
      <xdr:colOff>414407</xdr:colOff>
      <xdr:row>7</xdr:row>
      <xdr:rowOff>11978</xdr:rowOff>
    </xdr:from>
    <xdr:to>
      <xdr:col>11</xdr:col>
      <xdr:colOff>361824</xdr:colOff>
      <xdr:row>7</xdr:row>
      <xdr:rowOff>191153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EC13DCB1-C8E5-4647-9048-17B75A74323A}"/>
            </a:ext>
          </a:extLst>
        </xdr:cNvPr>
        <xdr:cNvSpPr txBox="1"/>
      </xdr:nvSpPr>
      <xdr:spPr>
        <a:xfrm>
          <a:off x="4745107" y="2323378"/>
          <a:ext cx="5316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40%</a:t>
          </a:r>
        </a:p>
      </xdr:txBody>
    </xdr:sp>
    <xdr:clientData/>
  </xdr:twoCellAnchor>
  <xdr:twoCellAnchor>
    <xdr:from>
      <xdr:col>11</xdr:col>
      <xdr:colOff>416214</xdr:colOff>
      <xdr:row>7</xdr:row>
      <xdr:rowOff>13786</xdr:rowOff>
    </xdr:from>
    <xdr:to>
      <xdr:col>12</xdr:col>
      <xdr:colOff>363632</xdr:colOff>
      <xdr:row>7</xdr:row>
      <xdr:rowOff>192961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DA25D68E-F209-7148-8765-F8A2B2C06ED8}"/>
            </a:ext>
          </a:extLst>
        </xdr:cNvPr>
        <xdr:cNvSpPr txBox="1"/>
      </xdr:nvSpPr>
      <xdr:spPr>
        <a:xfrm>
          <a:off x="5331114" y="2325186"/>
          <a:ext cx="5316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50%</a:t>
          </a:r>
        </a:p>
      </xdr:txBody>
    </xdr:sp>
    <xdr:clientData/>
  </xdr:twoCellAnchor>
  <xdr:twoCellAnchor>
    <xdr:from>
      <xdr:col>12</xdr:col>
      <xdr:colOff>418022</xdr:colOff>
      <xdr:row>7</xdr:row>
      <xdr:rowOff>10573</xdr:rowOff>
    </xdr:from>
    <xdr:to>
      <xdr:col>13</xdr:col>
      <xdr:colOff>365439</xdr:colOff>
      <xdr:row>7</xdr:row>
      <xdr:rowOff>189748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9F2550EE-5CA4-F24F-A822-C71023944AE5}"/>
            </a:ext>
          </a:extLst>
        </xdr:cNvPr>
        <xdr:cNvSpPr txBox="1"/>
      </xdr:nvSpPr>
      <xdr:spPr>
        <a:xfrm>
          <a:off x="5917122" y="2321973"/>
          <a:ext cx="5316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60%</a:t>
          </a:r>
        </a:p>
      </xdr:txBody>
    </xdr:sp>
    <xdr:clientData/>
  </xdr:twoCellAnchor>
  <xdr:twoCellAnchor>
    <xdr:from>
      <xdr:col>13</xdr:col>
      <xdr:colOff>414808</xdr:colOff>
      <xdr:row>7</xdr:row>
      <xdr:rowOff>12381</xdr:rowOff>
    </xdr:from>
    <xdr:to>
      <xdr:col>14</xdr:col>
      <xdr:colOff>362226</xdr:colOff>
      <xdr:row>7</xdr:row>
      <xdr:rowOff>191556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4EB0822E-8852-7546-90F2-10F29E5EFACB}"/>
            </a:ext>
          </a:extLst>
        </xdr:cNvPr>
        <xdr:cNvSpPr txBox="1"/>
      </xdr:nvSpPr>
      <xdr:spPr>
        <a:xfrm>
          <a:off x="6498108" y="2323781"/>
          <a:ext cx="5316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70%</a:t>
          </a:r>
        </a:p>
      </xdr:txBody>
    </xdr:sp>
    <xdr:clientData/>
  </xdr:twoCellAnchor>
  <xdr:twoCellAnchor>
    <xdr:from>
      <xdr:col>14</xdr:col>
      <xdr:colOff>426655</xdr:colOff>
      <xdr:row>7</xdr:row>
      <xdr:rowOff>14188</xdr:rowOff>
    </xdr:from>
    <xdr:to>
      <xdr:col>15</xdr:col>
      <xdr:colOff>374072</xdr:colOff>
      <xdr:row>7</xdr:row>
      <xdr:rowOff>193363</xdr:rowOff>
    </xdr:to>
    <xdr:sp macro="" textlink="">
      <xdr:nvSpPr>
        <xdr:cNvPr id="36" name="Textfeld 35">
          <a:extLst>
            <a:ext uri="{FF2B5EF4-FFF2-40B4-BE49-F238E27FC236}">
              <a16:creationId xmlns:a16="http://schemas.microsoft.com/office/drawing/2014/main" id="{5E4A77F6-E0F6-7C4D-81B9-8594AAFDC150}"/>
            </a:ext>
          </a:extLst>
        </xdr:cNvPr>
        <xdr:cNvSpPr txBox="1"/>
      </xdr:nvSpPr>
      <xdr:spPr>
        <a:xfrm>
          <a:off x="7094155" y="2325588"/>
          <a:ext cx="5316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80%</a:t>
          </a:r>
        </a:p>
      </xdr:txBody>
    </xdr:sp>
    <xdr:clientData/>
  </xdr:twoCellAnchor>
  <xdr:twoCellAnchor>
    <xdr:from>
      <xdr:col>15</xdr:col>
      <xdr:colOff>433482</xdr:colOff>
      <xdr:row>7</xdr:row>
      <xdr:rowOff>10975</xdr:rowOff>
    </xdr:from>
    <xdr:to>
      <xdr:col>16</xdr:col>
      <xdr:colOff>380900</xdr:colOff>
      <xdr:row>7</xdr:row>
      <xdr:rowOff>190150</xdr:rowOff>
    </xdr:to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4EC35032-C059-244D-A561-1677D136D95A}"/>
            </a:ext>
          </a:extLst>
        </xdr:cNvPr>
        <xdr:cNvSpPr txBox="1"/>
      </xdr:nvSpPr>
      <xdr:spPr>
        <a:xfrm>
          <a:off x="7685182" y="2322375"/>
          <a:ext cx="5316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90%</a:t>
          </a:r>
        </a:p>
      </xdr:txBody>
    </xdr:sp>
    <xdr:clientData/>
  </xdr:twoCellAnchor>
  <xdr:twoCellAnchor>
    <xdr:from>
      <xdr:col>16</xdr:col>
      <xdr:colOff>430270</xdr:colOff>
      <xdr:row>7</xdr:row>
      <xdr:rowOff>12783</xdr:rowOff>
    </xdr:from>
    <xdr:to>
      <xdr:col>18</xdr:col>
      <xdr:colOff>0</xdr:colOff>
      <xdr:row>7</xdr:row>
      <xdr:rowOff>191958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4465E8D3-F0E1-074B-9E6E-3447C21E0FAD}"/>
            </a:ext>
          </a:extLst>
        </xdr:cNvPr>
        <xdr:cNvSpPr txBox="1"/>
      </xdr:nvSpPr>
      <xdr:spPr>
        <a:xfrm>
          <a:off x="8266170" y="2324183"/>
          <a:ext cx="357130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100%</a:t>
          </a:r>
        </a:p>
      </xdr:txBody>
    </xdr:sp>
    <xdr:clientData/>
  </xdr:twoCellAnchor>
  <xdr:twoCellAnchor>
    <xdr:from>
      <xdr:col>6</xdr:col>
      <xdr:colOff>128427</xdr:colOff>
      <xdr:row>1</xdr:row>
      <xdr:rowOff>338174</xdr:rowOff>
    </xdr:from>
    <xdr:to>
      <xdr:col>18</xdr:col>
      <xdr:colOff>28540</xdr:colOff>
      <xdr:row>9</xdr:row>
      <xdr:rowOff>323380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E3F80558-B608-4E44-96A2-29C1427DD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442359</xdr:colOff>
      <xdr:row>3</xdr:row>
      <xdr:rowOff>28540</xdr:rowOff>
    </xdr:from>
    <xdr:ext cx="2351478" cy="328167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A89C2E8B-26DF-D443-BADD-76C6706A51C5}"/>
            </a:ext>
          </a:extLst>
        </xdr:cNvPr>
        <xdr:cNvSpPr txBox="1"/>
      </xdr:nvSpPr>
      <xdr:spPr>
        <a:xfrm>
          <a:off x="442359" y="1855057"/>
          <a:ext cx="2351478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Mein FinaMetrica Score</a:t>
          </a:r>
        </a:p>
      </xdr:txBody>
    </xdr:sp>
    <xdr:clientData/>
  </xdr:oneCellAnchor>
  <xdr:oneCellAnchor>
    <xdr:from>
      <xdr:col>17</xdr:col>
      <xdr:colOff>138130</xdr:colOff>
      <xdr:row>2</xdr:row>
      <xdr:rowOff>551950</xdr:rowOff>
    </xdr:from>
    <xdr:ext cx="2758612" cy="564001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24211AA5-1AAF-2D4C-A788-5A3B941B2675}"/>
            </a:ext>
          </a:extLst>
        </xdr:cNvPr>
        <xdr:cNvSpPr txBox="1"/>
      </xdr:nvSpPr>
      <xdr:spPr>
        <a:xfrm>
          <a:off x="9327793" y="1593635"/>
          <a:ext cx="2758612" cy="564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Wie risikoreich möchte ich mein Vermögen anlegen?</a:t>
          </a:r>
        </a:p>
      </xdr:txBody>
    </xdr:sp>
    <xdr:clientData/>
  </xdr:oneCellAnchor>
  <xdr:twoCellAnchor>
    <xdr:from>
      <xdr:col>21</xdr:col>
      <xdr:colOff>28539</xdr:colOff>
      <xdr:row>4</xdr:row>
      <xdr:rowOff>71348</xdr:rowOff>
    </xdr:from>
    <xdr:to>
      <xdr:col>22</xdr:col>
      <xdr:colOff>335713</xdr:colOff>
      <xdr:row>8</xdr:row>
      <xdr:rowOff>20139</xdr:rowOff>
    </xdr:to>
    <xdr:sp macro="" textlink="">
      <xdr:nvSpPr>
        <xdr:cNvPr id="55" name="Abgerundetes Rechteck 54">
          <a:extLst>
            <a:ext uri="{FF2B5EF4-FFF2-40B4-BE49-F238E27FC236}">
              <a16:creationId xmlns:a16="http://schemas.microsoft.com/office/drawing/2014/main" id="{A9DB881A-2D08-8B47-B747-7DF88CD710D3}"/>
            </a:ext>
          </a:extLst>
        </xdr:cNvPr>
        <xdr:cNvSpPr/>
      </xdr:nvSpPr>
      <xdr:spPr>
        <a:xfrm>
          <a:off x="10759326" y="2297415"/>
          <a:ext cx="1263241" cy="833511"/>
        </a:xfrm>
        <a:prstGeom prst="roundRect">
          <a:avLst>
            <a:gd name="adj" fmla="val 4545"/>
          </a:avLst>
        </a:prstGeom>
        <a:noFill/>
        <a:ln w="50800">
          <a:solidFill>
            <a:schemeClr val="tx1">
              <a:lumMod val="10000"/>
              <a:lumOff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 b="0"/>
        </a:p>
      </xdr:txBody>
    </xdr:sp>
    <xdr:clientData/>
  </xdr:twoCellAnchor>
  <xdr:twoCellAnchor>
    <xdr:from>
      <xdr:col>22</xdr:col>
      <xdr:colOff>99465</xdr:colOff>
      <xdr:row>2</xdr:row>
      <xdr:rowOff>128849</xdr:rowOff>
    </xdr:from>
    <xdr:to>
      <xdr:col>23</xdr:col>
      <xdr:colOff>598168</xdr:colOff>
      <xdr:row>5</xdr:row>
      <xdr:rowOff>255697</xdr:rowOff>
    </xdr:to>
    <xdr:sp macro="" textlink="">
      <xdr:nvSpPr>
        <xdr:cNvPr id="56" name="Bogen 55">
          <a:extLst>
            <a:ext uri="{FF2B5EF4-FFF2-40B4-BE49-F238E27FC236}">
              <a16:creationId xmlns:a16="http://schemas.microsoft.com/office/drawing/2014/main" id="{D959709B-6489-5E4A-A973-153A98212B6A}"/>
            </a:ext>
          </a:extLst>
        </xdr:cNvPr>
        <xdr:cNvSpPr/>
      </xdr:nvSpPr>
      <xdr:spPr>
        <a:xfrm rot="6179889">
          <a:off x="11515617" y="1441236"/>
          <a:ext cx="1382579" cy="841175"/>
        </a:xfrm>
        <a:prstGeom prst="arc">
          <a:avLst>
            <a:gd name="adj1" fmla="val 16200000"/>
            <a:gd name="adj2" fmla="val 21538272"/>
          </a:avLst>
        </a:prstGeom>
        <a:ln w="28575">
          <a:solidFill>
            <a:schemeClr val="tx1"/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884719</xdr:colOff>
      <xdr:row>10</xdr:row>
      <xdr:rowOff>42809</xdr:rowOff>
    </xdr:from>
    <xdr:to>
      <xdr:col>4</xdr:col>
      <xdr:colOff>500580</xdr:colOff>
      <xdr:row>14</xdr:row>
      <xdr:rowOff>158108</xdr:rowOff>
    </xdr:to>
    <xdr:sp macro="" textlink="">
      <xdr:nvSpPr>
        <xdr:cNvPr id="27" name="Bogen 26">
          <a:extLst>
            <a:ext uri="{FF2B5EF4-FFF2-40B4-BE49-F238E27FC236}">
              <a16:creationId xmlns:a16="http://schemas.microsoft.com/office/drawing/2014/main" id="{0491DCFA-3E32-0D4D-8591-CF225594EC5C}"/>
            </a:ext>
          </a:extLst>
        </xdr:cNvPr>
        <xdr:cNvSpPr/>
      </xdr:nvSpPr>
      <xdr:spPr>
        <a:xfrm>
          <a:off x="2111910" y="3895618"/>
          <a:ext cx="914400" cy="914400"/>
        </a:xfrm>
        <a:prstGeom prst="arc">
          <a:avLst>
            <a:gd name="adj1" fmla="val 10807240"/>
            <a:gd name="adj2" fmla="val 19840369"/>
          </a:avLst>
        </a:prstGeom>
        <a:ln>
          <a:solidFill>
            <a:schemeClr val="tx1"/>
          </a:solidFill>
          <a:headEnd type="none" w="med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61451</xdr:rowOff>
    </xdr:from>
    <xdr:to>
      <xdr:col>4</xdr:col>
      <xdr:colOff>1</xdr:colOff>
      <xdr:row>12</xdr:row>
      <xdr:rowOff>10242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D52F7A5F-5D32-EB42-9E1C-1CFB604C16D4}"/>
            </a:ext>
          </a:extLst>
        </xdr:cNvPr>
        <xdr:cNvSpPr/>
      </xdr:nvSpPr>
      <xdr:spPr>
        <a:xfrm>
          <a:off x="1117600" y="1750551"/>
          <a:ext cx="1295401" cy="825091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101190</xdr:colOff>
      <xdr:row>8</xdr:row>
      <xdr:rowOff>60222</xdr:rowOff>
    </xdr:from>
    <xdr:to>
      <xdr:col>18</xdr:col>
      <xdr:colOff>10242</xdr:colOff>
      <xdr:row>11</xdr:row>
      <xdr:rowOff>256048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EB5BB064-FF7E-E247-B9EF-1E6CF7560BFE}"/>
            </a:ext>
          </a:extLst>
        </xdr:cNvPr>
        <xdr:cNvSpPr/>
      </xdr:nvSpPr>
      <xdr:spPr>
        <a:xfrm>
          <a:off x="2806290" y="1749322"/>
          <a:ext cx="6411452" cy="805426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313519</xdr:colOff>
      <xdr:row>9</xdr:row>
      <xdr:rowOff>20142</xdr:rowOff>
    </xdr:from>
    <xdr:to>
      <xdr:col>23</xdr:col>
      <xdr:colOff>65090</xdr:colOff>
      <xdr:row>10</xdr:row>
      <xdr:rowOff>34686</xdr:rowOff>
    </xdr:to>
    <xdr:sp macro="" textlink="">
      <xdr:nvSpPr>
        <xdr:cNvPr id="8" name="Abgerundetes Rechteck 7">
          <a:extLst>
            <a:ext uri="{FF2B5EF4-FFF2-40B4-BE49-F238E27FC236}">
              <a16:creationId xmlns:a16="http://schemas.microsoft.com/office/drawing/2014/main" id="{7F55CFD1-ABB8-0642-B821-279CF8F27EBF}"/>
            </a:ext>
          </a:extLst>
        </xdr:cNvPr>
        <xdr:cNvSpPr/>
      </xdr:nvSpPr>
      <xdr:spPr>
        <a:xfrm>
          <a:off x="11558013" y="3316434"/>
          <a:ext cx="1977639" cy="271398"/>
        </a:xfrm>
        <a:prstGeom prst="roundRect">
          <a:avLst/>
        </a:prstGeom>
        <a:solidFill>
          <a:schemeClr val="accent3"/>
        </a:solidFill>
        <a:ln w="28575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risikobehaftet</a:t>
          </a:r>
        </a:p>
      </xdr:txBody>
    </xdr:sp>
    <xdr:clientData/>
  </xdr:twoCellAnchor>
  <xdr:twoCellAnchor>
    <xdr:from>
      <xdr:col>20</xdr:col>
      <xdr:colOff>339579</xdr:colOff>
      <xdr:row>6</xdr:row>
      <xdr:rowOff>87582</xdr:rowOff>
    </xdr:from>
    <xdr:to>
      <xdr:col>23</xdr:col>
      <xdr:colOff>112996</xdr:colOff>
      <xdr:row>6</xdr:row>
      <xdr:rowOff>358980</xdr:rowOff>
    </xdr:to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E02F3755-4B6F-B744-9DD4-AEBBA999C839}"/>
            </a:ext>
          </a:extLst>
        </xdr:cNvPr>
        <xdr:cNvSpPr/>
      </xdr:nvSpPr>
      <xdr:spPr>
        <a:xfrm>
          <a:off x="11584073" y="2427807"/>
          <a:ext cx="1999485" cy="271398"/>
        </a:xfrm>
        <a:prstGeom prst="roundRect">
          <a:avLst/>
        </a:prstGeom>
        <a:solidFill>
          <a:schemeClr val="accent1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risikoarm</a:t>
          </a:r>
        </a:p>
      </xdr:txBody>
    </xdr:sp>
    <xdr:clientData/>
  </xdr:twoCellAnchor>
  <xdr:twoCellAnchor>
    <xdr:from>
      <xdr:col>23</xdr:col>
      <xdr:colOff>127158</xdr:colOff>
      <xdr:row>4</xdr:row>
      <xdr:rowOff>138193</xdr:rowOff>
    </xdr:from>
    <xdr:to>
      <xdr:col>30</xdr:col>
      <xdr:colOff>22563</xdr:colOff>
      <xdr:row>5</xdr:row>
      <xdr:rowOff>156965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6A1B905D-C699-7C44-A484-6296D52A6F2C}"/>
            </a:ext>
          </a:extLst>
        </xdr:cNvPr>
        <xdr:cNvSpPr txBox="1"/>
      </xdr:nvSpPr>
      <xdr:spPr>
        <a:xfrm>
          <a:off x="14382551" y="1921901"/>
          <a:ext cx="3477091" cy="304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Gesamtvermögen (berücksichtigt)</a:t>
          </a:r>
        </a:p>
      </xdr:txBody>
    </xdr:sp>
    <xdr:clientData/>
  </xdr:twoCellAnchor>
  <xdr:twoCellAnchor>
    <xdr:from>
      <xdr:col>6</xdr:col>
      <xdr:colOff>20657</xdr:colOff>
      <xdr:row>11</xdr:row>
      <xdr:rowOff>9768</xdr:rowOff>
    </xdr:from>
    <xdr:to>
      <xdr:col>7</xdr:col>
      <xdr:colOff>235928</xdr:colOff>
      <xdr:row>11</xdr:row>
      <xdr:rowOff>188943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B641C91C-FA4C-3740-9D15-BA3C154BB766}"/>
            </a:ext>
          </a:extLst>
        </xdr:cNvPr>
        <xdr:cNvSpPr txBox="1"/>
      </xdr:nvSpPr>
      <xdr:spPr>
        <a:xfrm>
          <a:off x="2827357" y="2308468"/>
          <a:ext cx="367671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0%</a:t>
          </a:r>
        </a:p>
      </xdr:txBody>
    </xdr:sp>
    <xdr:clientData/>
  </xdr:twoCellAnchor>
  <xdr:twoCellAnchor>
    <xdr:from>
      <xdr:col>7</xdr:col>
      <xdr:colOff>466854</xdr:colOff>
      <xdr:row>11</xdr:row>
      <xdr:rowOff>11576</xdr:rowOff>
    </xdr:from>
    <xdr:to>
      <xdr:col>8</xdr:col>
      <xdr:colOff>414272</xdr:colOff>
      <xdr:row>11</xdr:row>
      <xdr:rowOff>190751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CA80D7EC-0B00-8440-B1CD-11F765C51884}"/>
            </a:ext>
          </a:extLst>
        </xdr:cNvPr>
        <xdr:cNvSpPr txBox="1"/>
      </xdr:nvSpPr>
      <xdr:spPr>
        <a:xfrm>
          <a:off x="3434944" y="3850115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10%</a:t>
          </a:r>
        </a:p>
      </xdr:txBody>
    </xdr:sp>
    <xdr:clientData/>
  </xdr:twoCellAnchor>
  <xdr:twoCellAnchor>
    <xdr:from>
      <xdr:col>8</xdr:col>
      <xdr:colOff>438544</xdr:colOff>
      <xdr:row>11</xdr:row>
      <xdr:rowOff>13383</xdr:rowOff>
    </xdr:from>
    <xdr:to>
      <xdr:col>9</xdr:col>
      <xdr:colOff>385961</xdr:colOff>
      <xdr:row>11</xdr:row>
      <xdr:rowOff>192558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5391DDA3-00A2-1645-B1E8-01F0D43BD28B}"/>
            </a:ext>
          </a:extLst>
        </xdr:cNvPr>
        <xdr:cNvSpPr txBox="1"/>
      </xdr:nvSpPr>
      <xdr:spPr>
        <a:xfrm>
          <a:off x="4277083" y="3851922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20%</a:t>
          </a:r>
        </a:p>
      </xdr:txBody>
    </xdr:sp>
    <xdr:clientData/>
  </xdr:twoCellAnchor>
  <xdr:twoCellAnchor>
    <xdr:from>
      <xdr:col>9</xdr:col>
      <xdr:colOff>450390</xdr:colOff>
      <xdr:row>11</xdr:row>
      <xdr:rowOff>10171</xdr:rowOff>
    </xdr:from>
    <xdr:to>
      <xdr:col>10</xdr:col>
      <xdr:colOff>397808</xdr:colOff>
      <xdr:row>11</xdr:row>
      <xdr:rowOff>189346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ABAA1375-F25E-E140-9FC9-8A4E3343257A}"/>
            </a:ext>
          </a:extLst>
        </xdr:cNvPr>
        <xdr:cNvSpPr txBox="1"/>
      </xdr:nvSpPr>
      <xdr:spPr>
        <a:xfrm>
          <a:off x="5159379" y="3848710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30%</a:t>
          </a:r>
        </a:p>
      </xdr:txBody>
    </xdr:sp>
    <xdr:clientData/>
  </xdr:twoCellAnchor>
  <xdr:twoCellAnchor>
    <xdr:from>
      <xdr:col>10</xdr:col>
      <xdr:colOff>457217</xdr:colOff>
      <xdr:row>11</xdr:row>
      <xdr:rowOff>11978</xdr:rowOff>
    </xdr:from>
    <xdr:to>
      <xdr:col>11</xdr:col>
      <xdr:colOff>404634</xdr:colOff>
      <xdr:row>11</xdr:row>
      <xdr:rowOff>191153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C0E41688-C8AB-094C-BDE2-F1C474C33A96}"/>
            </a:ext>
          </a:extLst>
        </xdr:cNvPr>
        <xdr:cNvSpPr txBox="1"/>
      </xdr:nvSpPr>
      <xdr:spPr>
        <a:xfrm>
          <a:off x="6036655" y="3850517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40%</a:t>
          </a:r>
        </a:p>
      </xdr:txBody>
    </xdr:sp>
    <xdr:clientData/>
  </xdr:twoCellAnchor>
  <xdr:twoCellAnchor>
    <xdr:from>
      <xdr:col>11</xdr:col>
      <xdr:colOff>459024</xdr:colOff>
      <xdr:row>11</xdr:row>
      <xdr:rowOff>13786</xdr:rowOff>
    </xdr:from>
    <xdr:to>
      <xdr:col>12</xdr:col>
      <xdr:colOff>406442</xdr:colOff>
      <xdr:row>11</xdr:row>
      <xdr:rowOff>192961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B9DE20A0-FFCC-9A4D-8BC6-9EA14D3A5A65}"/>
            </a:ext>
          </a:extLst>
        </xdr:cNvPr>
        <xdr:cNvSpPr txBox="1"/>
      </xdr:nvSpPr>
      <xdr:spPr>
        <a:xfrm>
          <a:off x="6908912" y="3852325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50%</a:t>
          </a:r>
        </a:p>
      </xdr:txBody>
    </xdr:sp>
    <xdr:clientData/>
  </xdr:twoCellAnchor>
  <xdr:twoCellAnchor>
    <xdr:from>
      <xdr:col>12</xdr:col>
      <xdr:colOff>460832</xdr:colOff>
      <xdr:row>11</xdr:row>
      <xdr:rowOff>10573</xdr:rowOff>
    </xdr:from>
    <xdr:to>
      <xdr:col>13</xdr:col>
      <xdr:colOff>408249</xdr:colOff>
      <xdr:row>11</xdr:row>
      <xdr:rowOff>189748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5E1609C8-3D6A-7644-8412-D2AAE51A4C1C}"/>
            </a:ext>
          </a:extLst>
        </xdr:cNvPr>
        <xdr:cNvSpPr txBox="1"/>
      </xdr:nvSpPr>
      <xdr:spPr>
        <a:xfrm>
          <a:off x="7781169" y="3849112"/>
          <a:ext cx="874945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60%</a:t>
          </a:r>
        </a:p>
      </xdr:txBody>
    </xdr:sp>
    <xdr:clientData/>
  </xdr:twoCellAnchor>
  <xdr:twoCellAnchor>
    <xdr:from>
      <xdr:col>13</xdr:col>
      <xdr:colOff>457618</xdr:colOff>
      <xdr:row>11</xdr:row>
      <xdr:rowOff>12381</xdr:rowOff>
    </xdr:from>
    <xdr:to>
      <xdr:col>14</xdr:col>
      <xdr:colOff>405036</xdr:colOff>
      <xdr:row>11</xdr:row>
      <xdr:rowOff>191556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15488883-F155-4647-A378-1AE697E12D57}"/>
            </a:ext>
          </a:extLst>
        </xdr:cNvPr>
        <xdr:cNvSpPr txBox="1"/>
      </xdr:nvSpPr>
      <xdr:spPr>
        <a:xfrm>
          <a:off x="8705483" y="3850920"/>
          <a:ext cx="81786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70%</a:t>
          </a:r>
        </a:p>
      </xdr:txBody>
    </xdr:sp>
    <xdr:clientData/>
  </xdr:twoCellAnchor>
  <xdr:twoCellAnchor>
    <xdr:from>
      <xdr:col>14</xdr:col>
      <xdr:colOff>469465</xdr:colOff>
      <xdr:row>11</xdr:row>
      <xdr:rowOff>14188</xdr:rowOff>
    </xdr:from>
    <xdr:to>
      <xdr:col>15</xdr:col>
      <xdr:colOff>416882</xdr:colOff>
      <xdr:row>11</xdr:row>
      <xdr:rowOff>193363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402C7DE0-B57A-DA42-AB00-60380160E27A}"/>
            </a:ext>
          </a:extLst>
        </xdr:cNvPr>
        <xdr:cNvSpPr txBox="1"/>
      </xdr:nvSpPr>
      <xdr:spPr>
        <a:xfrm>
          <a:off x="9587780" y="3852727"/>
          <a:ext cx="817866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80%</a:t>
          </a:r>
        </a:p>
      </xdr:txBody>
    </xdr:sp>
    <xdr:clientData/>
  </xdr:twoCellAnchor>
  <xdr:twoCellAnchor>
    <xdr:from>
      <xdr:col>15</xdr:col>
      <xdr:colOff>476292</xdr:colOff>
      <xdr:row>11</xdr:row>
      <xdr:rowOff>10975</xdr:rowOff>
    </xdr:from>
    <xdr:to>
      <xdr:col>16</xdr:col>
      <xdr:colOff>423710</xdr:colOff>
      <xdr:row>11</xdr:row>
      <xdr:rowOff>190150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7E908C06-C2C3-1E49-9B03-9972D1A4AF1C}"/>
            </a:ext>
          </a:extLst>
        </xdr:cNvPr>
        <xdr:cNvSpPr txBox="1"/>
      </xdr:nvSpPr>
      <xdr:spPr>
        <a:xfrm>
          <a:off x="10465056" y="3849514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90%</a:t>
          </a:r>
        </a:p>
      </xdr:txBody>
    </xdr:sp>
    <xdr:clientData/>
  </xdr:twoCellAnchor>
  <xdr:twoCellAnchor>
    <xdr:from>
      <xdr:col>16</xdr:col>
      <xdr:colOff>473080</xdr:colOff>
      <xdr:row>11</xdr:row>
      <xdr:rowOff>12783</xdr:rowOff>
    </xdr:from>
    <xdr:to>
      <xdr:col>18</xdr:col>
      <xdr:colOff>42810</xdr:colOff>
      <xdr:row>11</xdr:row>
      <xdr:rowOff>191958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DFD278BD-F7F8-5445-BAFA-1FBEEFB2106A}"/>
            </a:ext>
          </a:extLst>
        </xdr:cNvPr>
        <xdr:cNvSpPr txBox="1"/>
      </xdr:nvSpPr>
      <xdr:spPr>
        <a:xfrm>
          <a:off x="11332293" y="3851322"/>
          <a:ext cx="782652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100%</a:t>
          </a:r>
        </a:p>
      </xdr:txBody>
    </xdr:sp>
    <xdr:clientData/>
  </xdr:twoCellAnchor>
  <xdr:oneCellAnchor>
    <xdr:from>
      <xdr:col>0</xdr:col>
      <xdr:colOff>485169</xdr:colOff>
      <xdr:row>7</xdr:row>
      <xdr:rowOff>42809</xdr:rowOff>
    </xdr:from>
    <xdr:ext cx="2597078" cy="328167"/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6F87EF53-5677-5F46-96FB-327BA8E0B2D5}"/>
            </a:ext>
          </a:extLst>
        </xdr:cNvPr>
        <xdr:cNvSpPr txBox="1"/>
      </xdr:nvSpPr>
      <xdr:spPr>
        <a:xfrm>
          <a:off x="485169" y="2868202"/>
          <a:ext cx="2597078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Mein persönliches Ziel</a:t>
          </a:r>
        </a:p>
      </xdr:txBody>
    </xdr:sp>
    <xdr:clientData/>
  </xdr:oneCellAnchor>
  <xdr:twoCellAnchor>
    <xdr:from>
      <xdr:col>3</xdr:col>
      <xdr:colOff>0</xdr:colOff>
      <xdr:row>3</xdr:row>
      <xdr:rowOff>14269</xdr:rowOff>
    </xdr:from>
    <xdr:to>
      <xdr:col>4</xdr:col>
      <xdr:colOff>1</xdr:colOff>
      <xdr:row>6</xdr:row>
      <xdr:rowOff>1</xdr:rowOff>
    </xdr:to>
    <xdr:sp macro="" textlink="">
      <xdr:nvSpPr>
        <xdr:cNvPr id="25" name="Abgerundetes Rechteck 24">
          <a:extLst>
            <a:ext uri="{FF2B5EF4-FFF2-40B4-BE49-F238E27FC236}">
              <a16:creationId xmlns:a16="http://schemas.microsoft.com/office/drawing/2014/main" id="{E66B04FD-42BE-C640-8FA3-1258A24E94D3}"/>
            </a:ext>
          </a:extLst>
        </xdr:cNvPr>
        <xdr:cNvSpPr/>
      </xdr:nvSpPr>
      <xdr:spPr>
        <a:xfrm>
          <a:off x="1127303" y="1298539"/>
          <a:ext cx="1298541" cy="799102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20657</xdr:colOff>
      <xdr:row>5</xdr:row>
      <xdr:rowOff>9768</xdr:rowOff>
    </xdr:from>
    <xdr:to>
      <xdr:col>7</xdr:col>
      <xdr:colOff>235928</xdr:colOff>
      <xdr:row>5</xdr:row>
      <xdr:rowOff>188943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327FD1DE-DA1F-0640-B0B7-CD0F3203B502}"/>
            </a:ext>
          </a:extLst>
        </xdr:cNvPr>
        <xdr:cNvSpPr txBox="1"/>
      </xdr:nvSpPr>
      <xdr:spPr>
        <a:xfrm>
          <a:off x="2831781" y="3976734"/>
          <a:ext cx="37223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0%</a:t>
          </a:r>
        </a:p>
      </xdr:txBody>
    </xdr:sp>
    <xdr:clientData/>
  </xdr:twoCellAnchor>
  <xdr:twoCellAnchor>
    <xdr:from>
      <xdr:col>7</xdr:col>
      <xdr:colOff>424044</xdr:colOff>
      <xdr:row>5</xdr:row>
      <xdr:rowOff>11576</xdr:rowOff>
    </xdr:from>
    <xdr:to>
      <xdr:col>8</xdr:col>
      <xdr:colOff>371462</xdr:colOff>
      <xdr:row>5</xdr:row>
      <xdr:rowOff>190751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C50CB76E-2B2E-9245-A515-60ECD22FBD79}"/>
            </a:ext>
          </a:extLst>
        </xdr:cNvPr>
        <xdr:cNvSpPr txBox="1"/>
      </xdr:nvSpPr>
      <xdr:spPr>
        <a:xfrm>
          <a:off x="3392134" y="3978542"/>
          <a:ext cx="532474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10%</a:t>
          </a:r>
        </a:p>
      </xdr:txBody>
    </xdr:sp>
    <xdr:clientData/>
  </xdr:twoCellAnchor>
  <xdr:twoCellAnchor>
    <xdr:from>
      <xdr:col>8</xdr:col>
      <xdr:colOff>395734</xdr:colOff>
      <xdr:row>5</xdr:row>
      <xdr:rowOff>13383</xdr:rowOff>
    </xdr:from>
    <xdr:to>
      <xdr:col>9</xdr:col>
      <xdr:colOff>343151</xdr:colOff>
      <xdr:row>5</xdr:row>
      <xdr:rowOff>192558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905E8AF4-2843-1B49-BF7C-4B50A2BF2992}"/>
            </a:ext>
          </a:extLst>
        </xdr:cNvPr>
        <xdr:cNvSpPr txBox="1"/>
      </xdr:nvSpPr>
      <xdr:spPr>
        <a:xfrm>
          <a:off x="3948880" y="3980349"/>
          <a:ext cx="532473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20%</a:t>
          </a:r>
        </a:p>
      </xdr:txBody>
    </xdr:sp>
    <xdr:clientData/>
  </xdr:twoCellAnchor>
  <xdr:twoCellAnchor>
    <xdr:from>
      <xdr:col>9</xdr:col>
      <xdr:colOff>407580</xdr:colOff>
      <xdr:row>5</xdr:row>
      <xdr:rowOff>10171</xdr:rowOff>
    </xdr:from>
    <xdr:to>
      <xdr:col>10</xdr:col>
      <xdr:colOff>354998</xdr:colOff>
      <xdr:row>5</xdr:row>
      <xdr:rowOff>189346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2D91F112-C6E1-364A-9AE0-54250088C093}"/>
            </a:ext>
          </a:extLst>
        </xdr:cNvPr>
        <xdr:cNvSpPr txBox="1"/>
      </xdr:nvSpPr>
      <xdr:spPr>
        <a:xfrm>
          <a:off x="4545782" y="3977137"/>
          <a:ext cx="532474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30%</a:t>
          </a:r>
        </a:p>
      </xdr:txBody>
    </xdr:sp>
    <xdr:clientData/>
  </xdr:twoCellAnchor>
  <xdr:twoCellAnchor>
    <xdr:from>
      <xdr:col>10</xdr:col>
      <xdr:colOff>414407</xdr:colOff>
      <xdr:row>5</xdr:row>
      <xdr:rowOff>11978</xdr:rowOff>
    </xdr:from>
    <xdr:to>
      <xdr:col>11</xdr:col>
      <xdr:colOff>361824</xdr:colOff>
      <xdr:row>5</xdr:row>
      <xdr:rowOff>191153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3F966AA0-7CBA-CB41-B802-DF7C1AFC406E}"/>
            </a:ext>
          </a:extLst>
        </xdr:cNvPr>
        <xdr:cNvSpPr txBox="1"/>
      </xdr:nvSpPr>
      <xdr:spPr>
        <a:xfrm>
          <a:off x="5137665" y="3978944"/>
          <a:ext cx="532474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40%</a:t>
          </a:r>
        </a:p>
      </xdr:txBody>
    </xdr:sp>
    <xdr:clientData/>
  </xdr:twoCellAnchor>
  <xdr:twoCellAnchor>
    <xdr:from>
      <xdr:col>11</xdr:col>
      <xdr:colOff>416214</xdr:colOff>
      <xdr:row>5</xdr:row>
      <xdr:rowOff>13786</xdr:rowOff>
    </xdr:from>
    <xdr:to>
      <xdr:col>12</xdr:col>
      <xdr:colOff>363632</xdr:colOff>
      <xdr:row>5</xdr:row>
      <xdr:rowOff>192961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951A6C68-1FF1-1841-A2C6-2781836D8510}"/>
            </a:ext>
          </a:extLst>
        </xdr:cNvPr>
        <xdr:cNvSpPr txBox="1"/>
      </xdr:nvSpPr>
      <xdr:spPr>
        <a:xfrm>
          <a:off x="5724529" y="3980752"/>
          <a:ext cx="532474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50%</a:t>
          </a:r>
        </a:p>
      </xdr:txBody>
    </xdr:sp>
    <xdr:clientData/>
  </xdr:twoCellAnchor>
  <xdr:twoCellAnchor>
    <xdr:from>
      <xdr:col>12</xdr:col>
      <xdr:colOff>418022</xdr:colOff>
      <xdr:row>5</xdr:row>
      <xdr:rowOff>10573</xdr:rowOff>
    </xdr:from>
    <xdr:to>
      <xdr:col>13</xdr:col>
      <xdr:colOff>365439</xdr:colOff>
      <xdr:row>5</xdr:row>
      <xdr:rowOff>189748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47ECF63D-A9A0-3045-8723-2388CE6CA890}"/>
            </a:ext>
          </a:extLst>
        </xdr:cNvPr>
        <xdr:cNvSpPr txBox="1"/>
      </xdr:nvSpPr>
      <xdr:spPr>
        <a:xfrm>
          <a:off x="6311393" y="3977539"/>
          <a:ext cx="532473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60%</a:t>
          </a:r>
        </a:p>
      </xdr:txBody>
    </xdr:sp>
    <xdr:clientData/>
  </xdr:twoCellAnchor>
  <xdr:twoCellAnchor>
    <xdr:from>
      <xdr:col>13</xdr:col>
      <xdr:colOff>414808</xdr:colOff>
      <xdr:row>5</xdr:row>
      <xdr:rowOff>12381</xdr:rowOff>
    </xdr:from>
    <xdr:to>
      <xdr:col>14</xdr:col>
      <xdr:colOff>362226</xdr:colOff>
      <xdr:row>5</xdr:row>
      <xdr:rowOff>191556</xdr:rowOff>
    </xdr:to>
    <xdr:sp macro="" textlink="">
      <xdr:nvSpPr>
        <xdr:cNvPr id="36" name="Textfeld 35">
          <a:extLst>
            <a:ext uri="{FF2B5EF4-FFF2-40B4-BE49-F238E27FC236}">
              <a16:creationId xmlns:a16="http://schemas.microsoft.com/office/drawing/2014/main" id="{A8F838FD-47F8-8748-87B3-30F6954D741C}"/>
            </a:ext>
          </a:extLst>
        </xdr:cNvPr>
        <xdr:cNvSpPr txBox="1"/>
      </xdr:nvSpPr>
      <xdr:spPr>
        <a:xfrm>
          <a:off x="6893235" y="3979347"/>
          <a:ext cx="589553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70%</a:t>
          </a:r>
        </a:p>
      </xdr:txBody>
    </xdr:sp>
    <xdr:clientData/>
  </xdr:twoCellAnchor>
  <xdr:twoCellAnchor>
    <xdr:from>
      <xdr:col>14</xdr:col>
      <xdr:colOff>426655</xdr:colOff>
      <xdr:row>5</xdr:row>
      <xdr:rowOff>14188</xdr:rowOff>
    </xdr:from>
    <xdr:to>
      <xdr:col>15</xdr:col>
      <xdr:colOff>374072</xdr:colOff>
      <xdr:row>5</xdr:row>
      <xdr:rowOff>193363</xdr:rowOff>
    </xdr:to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AECCCB6A-D766-A143-B129-5CB14C90F9B9}"/>
            </a:ext>
          </a:extLst>
        </xdr:cNvPr>
        <xdr:cNvSpPr txBox="1"/>
      </xdr:nvSpPr>
      <xdr:spPr>
        <a:xfrm>
          <a:off x="7547217" y="3981154"/>
          <a:ext cx="532473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80%</a:t>
          </a:r>
        </a:p>
      </xdr:txBody>
    </xdr:sp>
    <xdr:clientData/>
  </xdr:twoCellAnchor>
  <xdr:twoCellAnchor>
    <xdr:from>
      <xdr:col>15</xdr:col>
      <xdr:colOff>433482</xdr:colOff>
      <xdr:row>5</xdr:row>
      <xdr:rowOff>10975</xdr:rowOff>
    </xdr:from>
    <xdr:to>
      <xdr:col>16</xdr:col>
      <xdr:colOff>380900</xdr:colOff>
      <xdr:row>5</xdr:row>
      <xdr:rowOff>190150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81CE6AE7-0800-054F-BF12-985EA51BC9D5}"/>
            </a:ext>
          </a:extLst>
        </xdr:cNvPr>
        <xdr:cNvSpPr txBox="1"/>
      </xdr:nvSpPr>
      <xdr:spPr>
        <a:xfrm>
          <a:off x="8139100" y="3977941"/>
          <a:ext cx="532474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90%</a:t>
          </a:r>
        </a:p>
      </xdr:txBody>
    </xdr:sp>
    <xdr:clientData/>
  </xdr:twoCellAnchor>
  <xdr:twoCellAnchor>
    <xdr:from>
      <xdr:col>16</xdr:col>
      <xdr:colOff>430270</xdr:colOff>
      <xdr:row>5</xdr:row>
      <xdr:rowOff>12783</xdr:rowOff>
    </xdr:from>
    <xdr:to>
      <xdr:col>18</xdr:col>
      <xdr:colOff>0</xdr:colOff>
      <xdr:row>5</xdr:row>
      <xdr:rowOff>191958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B14B4FCF-2774-0F49-81E4-CC3E91C94288}"/>
            </a:ext>
          </a:extLst>
        </xdr:cNvPr>
        <xdr:cNvSpPr txBox="1"/>
      </xdr:nvSpPr>
      <xdr:spPr>
        <a:xfrm>
          <a:off x="8720944" y="3979749"/>
          <a:ext cx="51152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100%</a:t>
          </a:r>
        </a:p>
      </xdr:txBody>
    </xdr:sp>
    <xdr:clientData/>
  </xdr:twoCellAnchor>
  <xdr:twoCellAnchor>
    <xdr:from>
      <xdr:col>5</xdr:col>
      <xdr:colOff>80784</xdr:colOff>
      <xdr:row>3</xdr:row>
      <xdr:rowOff>8423</xdr:rowOff>
    </xdr:from>
    <xdr:to>
      <xdr:col>17</xdr:col>
      <xdr:colOff>332308</xdr:colOff>
      <xdr:row>6</xdr:row>
      <xdr:rowOff>4474</xdr:rowOff>
    </xdr:to>
    <xdr:sp macro="" textlink="">
      <xdr:nvSpPr>
        <xdr:cNvPr id="40" name="Abgerundetes Rechteck 39">
          <a:extLst>
            <a:ext uri="{FF2B5EF4-FFF2-40B4-BE49-F238E27FC236}">
              <a16:creationId xmlns:a16="http://schemas.microsoft.com/office/drawing/2014/main" id="{A529FD86-532B-3248-8548-D3A8EA61E51B}"/>
            </a:ext>
          </a:extLst>
        </xdr:cNvPr>
        <xdr:cNvSpPr/>
      </xdr:nvSpPr>
      <xdr:spPr>
        <a:xfrm>
          <a:off x="2792020" y="1535277"/>
          <a:ext cx="6430288" cy="809422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57082</xdr:colOff>
      <xdr:row>5</xdr:row>
      <xdr:rowOff>28538</xdr:rowOff>
    </xdr:from>
    <xdr:to>
      <xdr:col>19</xdr:col>
      <xdr:colOff>3</xdr:colOff>
      <xdr:row>13</xdr:row>
      <xdr:rowOff>370486</xdr:rowOff>
    </xdr:to>
    <xdr:graphicFrame macro="">
      <xdr:nvGraphicFramePr>
        <xdr:cNvPr id="44" name="Diagramm 43">
          <a:extLst>
            <a:ext uri="{FF2B5EF4-FFF2-40B4-BE49-F238E27FC236}">
              <a16:creationId xmlns:a16="http://schemas.microsoft.com/office/drawing/2014/main" id="{4AEFBD28-CBCC-D542-9016-BFDF53B76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613597</xdr:colOff>
      <xdr:row>2</xdr:row>
      <xdr:rowOff>356741</xdr:rowOff>
    </xdr:from>
    <xdr:ext cx="2351478" cy="328167"/>
    <xdr:sp macro="" textlink="">
      <xdr:nvSpPr>
        <xdr:cNvPr id="45" name="Textfeld 44">
          <a:extLst>
            <a:ext uri="{FF2B5EF4-FFF2-40B4-BE49-F238E27FC236}">
              <a16:creationId xmlns:a16="http://schemas.microsoft.com/office/drawing/2014/main" id="{6B00701F-45FD-FB49-874D-A3C01823EBCB}"/>
            </a:ext>
          </a:extLst>
        </xdr:cNvPr>
        <xdr:cNvSpPr txBox="1"/>
      </xdr:nvSpPr>
      <xdr:spPr>
        <a:xfrm>
          <a:off x="613597" y="1084494"/>
          <a:ext cx="2351478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Mein FinaMetrica Score</a:t>
          </a:r>
        </a:p>
      </xdr:txBody>
    </xdr:sp>
    <xdr:clientData/>
  </xdr:oneCellAnchor>
  <xdr:twoCellAnchor>
    <xdr:from>
      <xdr:col>4</xdr:col>
      <xdr:colOff>57079</xdr:colOff>
      <xdr:row>1</xdr:row>
      <xdr:rowOff>85616</xdr:rowOff>
    </xdr:from>
    <xdr:to>
      <xdr:col>19</xdr:col>
      <xdr:colOff>85620</xdr:colOff>
      <xdr:row>7</xdr:row>
      <xdr:rowOff>327676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75D07F66-163B-F34D-BF7F-EF7A2421C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428090</xdr:colOff>
      <xdr:row>16</xdr:row>
      <xdr:rowOff>385281</xdr:rowOff>
    </xdr:from>
    <xdr:to>
      <xdr:col>13</xdr:col>
      <xdr:colOff>228315</xdr:colOff>
      <xdr:row>19</xdr:row>
      <xdr:rowOff>57078</xdr:rowOff>
    </xdr:to>
    <xdr:sp macro="" textlink="">
      <xdr:nvSpPr>
        <xdr:cNvPr id="42" name="Abgerundetes Rechteck 41">
          <a:extLst>
            <a:ext uri="{FF2B5EF4-FFF2-40B4-BE49-F238E27FC236}">
              <a16:creationId xmlns:a16="http://schemas.microsoft.com/office/drawing/2014/main" id="{0560756F-AE7A-5146-9035-479004D3830E}"/>
            </a:ext>
          </a:extLst>
        </xdr:cNvPr>
        <xdr:cNvSpPr/>
      </xdr:nvSpPr>
      <xdr:spPr>
        <a:xfrm>
          <a:off x="6364270" y="6150225"/>
          <a:ext cx="1284270" cy="485168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davon</a:t>
          </a:r>
          <a:b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risikoarm</a:t>
          </a:r>
        </a:p>
      </xdr:txBody>
    </xdr:sp>
    <xdr:clientData/>
  </xdr:twoCellAnchor>
  <xdr:twoCellAnchor>
    <xdr:from>
      <xdr:col>15</xdr:col>
      <xdr:colOff>485169</xdr:colOff>
      <xdr:row>16</xdr:row>
      <xdr:rowOff>356742</xdr:rowOff>
    </xdr:from>
    <xdr:to>
      <xdr:col>18</xdr:col>
      <xdr:colOff>271124</xdr:colOff>
      <xdr:row>19</xdr:row>
      <xdr:rowOff>73723</xdr:rowOff>
    </xdr:to>
    <xdr:sp macro="" textlink="">
      <xdr:nvSpPr>
        <xdr:cNvPr id="49" name="Abgerundetes Rechteck 48">
          <a:extLst>
            <a:ext uri="{FF2B5EF4-FFF2-40B4-BE49-F238E27FC236}">
              <a16:creationId xmlns:a16="http://schemas.microsoft.com/office/drawing/2014/main" id="{A5200D38-F567-FA47-938A-80BFE949E523}"/>
            </a:ext>
          </a:extLst>
        </xdr:cNvPr>
        <xdr:cNvSpPr/>
      </xdr:nvSpPr>
      <xdr:spPr>
        <a:xfrm>
          <a:off x="9389439" y="6121686"/>
          <a:ext cx="1612472" cy="530352"/>
        </a:xfrm>
        <a:prstGeom prst="round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berücksichtigen?</a:t>
          </a:r>
        </a:p>
      </xdr:txBody>
    </xdr:sp>
    <xdr:clientData/>
  </xdr:twoCellAnchor>
  <xdr:twoCellAnchor>
    <xdr:from>
      <xdr:col>13</xdr:col>
      <xdr:colOff>480602</xdr:colOff>
      <xdr:row>16</xdr:row>
      <xdr:rowOff>371011</xdr:rowOff>
    </xdr:from>
    <xdr:to>
      <xdr:col>15</xdr:col>
      <xdr:colOff>280827</xdr:colOff>
      <xdr:row>19</xdr:row>
      <xdr:rowOff>52511</xdr:rowOff>
    </xdr:to>
    <xdr:sp macro="" textlink="">
      <xdr:nvSpPr>
        <xdr:cNvPr id="50" name="Abgerundetes Rechteck 49">
          <a:extLst>
            <a:ext uri="{FF2B5EF4-FFF2-40B4-BE49-F238E27FC236}">
              <a16:creationId xmlns:a16="http://schemas.microsoft.com/office/drawing/2014/main" id="{6367A8FD-4998-BA47-979C-D235921F3301}"/>
            </a:ext>
          </a:extLst>
        </xdr:cNvPr>
        <xdr:cNvSpPr/>
      </xdr:nvSpPr>
      <xdr:spPr>
        <a:xfrm>
          <a:off x="7900827" y="6135955"/>
          <a:ext cx="1284270" cy="494871"/>
        </a:xfrm>
        <a:prstGeom prst="round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davon</a:t>
          </a:r>
          <a:b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risikobehaftet</a:t>
          </a:r>
        </a:p>
      </xdr:txBody>
    </xdr:sp>
    <xdr:clientData/>
  </xdr:twoCellAnchor>
  <xdr:twoCellAnchor>
    <xdr:from>
      <xdr:col>23</xdr:col>
      <xdr:colOff>542247</xdr:colOff>
      <xdr:row>5</xdr:row>
      <xdr:rowOff>214045</xdr:rowOff>
    </xdr:from>
    <xdr:to>
      <xdr:col>28</xdr:col>
      <xdr:colOff>784832</xdr:colOff>
      <xdr:row>5</xdr:row>
      <xdr:rowOff>214045</xdr:rowOff>
    </xdr:to>
    <xdr:cxnSp macro="">
      <xdr:nvCxnSpPr>
        <xdr:cNvPr id="52" name="Gerade Verbindung 51">
          <a:extLst>
            <a:ext uri="{FF2B5EF4-FFF2-40B4-BE49-F238E27FC236}">
              <a16:creationId xmlns:a16="http://schemas.microsoft.com/office/drawing/2014/main" id="{468816A3-FAB4-4047-B5EF-CE39FCDA71EE}"/>
            </a:ext>
          </a:extLst>
        </xdr:cNvPr>
        <xdr:cNvCxnSpPr/>
      </xdr:nvCxnSpPr>
      <xdr:spPr>
        <a:xfrm>
          <a:off x="14012809" y="2283146"/>
          <a:ext cx="272550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898989</xdr:colOff>
      <xdr:row>16</xdr:row>
      <xdr:rowOff>171236</xdr:rowOff>
    </xdr:from>
    <xdr:to>
      <xdr:col>6</xdr:col>
      <xdr:colOff>129568</xdr:colOff>
      <xdr:row>20</xdr:row>
      <xdr:rowOff>115299</xdr:rowOff>
    </xdr:to>
    <xdr:sp macro="" textlink="">
      <xdr:nvSpPr>
        <xdr:cNvPr id="55" name="Bogen 54">
          <a:extLst>
            <a:ext uri="{FF2B5EF4-FFF2-40B4-BE49-F238E27FC236}">
              <a16:creationId xmlns:a16="http://schemas.microsoft.com/office/drawing/2014/main" id="{93C7562C-F68E-6748-BC81-E71CEB379681}"/>
            </a:ext>
          </a:extLst>
        </xdr:cNvPr>
        <xdr:cNvSpPr/>
      </xdr:nvSpPr>
      <xdr:spPr>
        <a:xfrm>
          <a:off x="2026292" y="5251236"/>
          <a:ext cx="914400" cy="914400"/>
        </a:xfrm>
        <a:prstGeom prst="arc">
          <a:avLst>
            <a:gd name="adj1" fmla="val 10807240"/>
            <a:gd name="adj2" fmla="val 19840369"/>
          </a:avLst>
        </a:prstGeom>
        <a:ln>
          <a:solidFill>
            <a:schemeClr val="tx1"/>
          </a:solidFill>
          <a:headEnd type="none" w="med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48012</xdr:colOff>
      <xdr:row>16</xdr:row>
      <xdr:rowOff>359349</xdr:rowOff>
    </xdr:from>
    <xdr:to>
      <xdr:col>23</xdr:col>
      <xdr:colOff>248449</xdr:colOff>
      <xdr:row>19</xdr:row>
      <xdr:rowOff>76330</xdr:rowOff>
    </xdr:to>
    <xdr:sp macro="" textlink="">
      <xdr:nvSpPr>
        <xdr:cNvPr id="4" name="Abgerundetes Rechteck 3">
          <a:extLst>
            <a:ext uri="{FF2B5EF4-FFF2-40B4-BE49-F238E27FC236}">
              <a16:creationId xmlns:a16="http://schemas.microsoft.com/office/drawing/2014/main" id="{EE58BC68-2F3B-7E42-B44A-62A82FAB44A8}"/>
            </a:ext>
          </a:extLst>
        </xdr:cNvPr>
        <xdr:cNvSpPr/>
      </xdr:nvSpPr>
      <xdr:spPr>
        <a:xfrm>
          <a:off x="12570212" y="5413949"/>
          <a:ext cx="1864137" cy="517081"/>
        </a:xfrm>
        <a:prstGeom prst="roundRect">
          <a:avLst/>
        </a:prstGeom>
        <a:solidFill>
          <a:schemeClr val="accent6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Ziel/Wunsch</a:t>
          </a:r>
        </a:p>
      </xdr:txBody>
    </xdr:sp>
    <xdr:clientData/>
  </xdr:twoCellAnchor>
  <xdr:twoCellAnchor>
    <xdr:from>
      <xdr:col>24</xdr:col>
      <xdr:colOff>8758</xdr:colOff>
      <xdr:row>16</xdr:row>
      <xdr:rowOff>387058</xdr:rowOff>
    </xdr:from>
    <xdr:to>
      <xdr:col>26</xdr:col>
      <xdr:colOff>372918</xdr:colOff>
      <xdr:row>19</xdr:row>
      <xdr:rowOff>104039</xdr:rowOff>
    </xdr:to>
    <xdr:sp macro="" textlink="">
      <xdr:nvSpPr>
        <xdr:cNvPr id="5" name="Abgerundetes Rechteck 4">
          <a:extLst>
            <a:ext uri="{FF2B5EF4-FFF2-40B4-BE49-F238E27FC236}">
              <a16:creationId xmlns:a16="http://schemas.microsoft.com/office/drawing/2014/main" id="{1A56DC4F-76A4-EF47-B979-BFDF6050C47F}"/>
            </a:ext>
          </a:extLst>
        </xdr:cNvPr>
        <xdr:cNvSpPr/>
      </xdr:nvSpPr>
      <xdr:spPr>
        <a:xfrm>
          <a:off x="15147158" y="5441658"/>
          <a:ext cx="1380160" cy="51708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Anlagedauer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61451</xdr:rowOff>
    </xdr:from>
    <xdr:to>
      <xdr:col>4</xdr:col>
      <xdr:colOff>1</xdr:colOff>
      <xdr:row>12</xdr:row>
      <xdr:rowOff>10242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93F4B64D-B0FF-7344-BA04-C1C93F53F0A1}"/>
            </a:ext>
          </a:extLst>
        </xdr:cNvPr>
        <xdr:cNvSpPr/>
      </xdr:nvSpPr>
      <xdr:spPr>
        <a:xfrm>
          <a:off x="1117600" y="3274551"/>
          <a:ext cx="1295401" cy="825091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101190</xdr:colOff>
      <xdr:row>8</xdr:row>
      <xdr:rowOff>60222</xdr:rowOff>
    </xdr:from>
    <xdr:to>
      <xdr:col>18</xdr:col>
      <xdr:colOff>10242</xdr:colOff>
      <xdr:row>11</xdr:row>
      <xdr:rowOff>256048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2D53537F-C4D4-B742-BBB0-7E016677C7BD}"/>
            </a:ext>
          </a:extLst>
        </xdr:cNvPr>
        <xdr:cNvSpPr/>
      </xdr:nvSpPr>
      <xdr:spPr>
        <a:xfrm>
          <a:off x="2806290" y="3273322"/>
          <a:ext cx="9205452" cy="805426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313519</xdr:colOff>
      <xdr:row>9</xdr:row>
      <xdr:rowOff>20142</xdr:rowOff>
    </xdr:from>
    <xdr:to>
      <xdr:col>23</xdr:col>
      <xdr:colOff>65090</xdr:colOff>
      <xdr:row>10</xdr:row>
      <xdr:rowOff>34686</xdr:rowOff>
    </xdr:to>
    <xdr:sp macro="" textlink="">
      <xdr:nvSpPr>
        <xdr:cNvPr id="4" name="Abgerundetes Rechteck 3">
          <a:extLst>
            <a:ext uri="{FF2B5EF4-FFF2-40B4-BE49-F238E27FC236}">
              <a16:creationId xmlns:a16="http://schemas.microsoft.com/office/drawing/2014/main" id="{442D750A-E156-D546-AD33-7F7FBF076FB1}"/>
            </a:ext>
          </a:extLst>
        </xdr:cNvPr>
        <xdr:cNvSpPr/>
      </xdr:nvSpPr>
      <xdr:spPr>
        <a:xfrm>
          <a:off x="12835719" y="3309442"/>
          <a:ext cx="1415271" cy="268544"/>
        </a:xfrm>
        <a:prstGeom prst="roundRect">
          <a:avLst/>
        </a:prstGeom>
        <a:solidFill>
          <a:schemeClr val="accent3"/>
        </a:solidFill>
        <a:ln w="28575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risikobehaftet</a:t>
          </a:r>
        </a:p>
      </xdr:txBody>
    </xdr:sp>
    <xdr:clientData/>
  </xdr:twoCellAnchor>
  <xdr:twoCellAnchor>
    <xdr:from>
      <xdr:col>20</xdr:col>
      <xdr:colOff>339579</xdr:colOff>
      <xdr:row>6</xdr:row>
      <xdr:rowOff>87582</xdr:rowOff>
    </xdr:from>
    <xdr:to>
      <xdr:col>23</xdr:col>
      <xdr:colOff>112996</xdr:colOff>
      <xdr:row>6</xdr:row>
      <xdr:rowOff>358980</xdr:rowOff>
    </xdr:to>
    <xdr:sp macro="" textlink="">
      <xdr:nvSpPr>
        <xdr:cNvPr id="5" name="Abgerundetes Rechteck 4">
          <a:extLst>
            <a:ext uri="{FF2B5EF4-FFF2-40B4-BE49-F238E27FC236}">
              <a16:creationId xmlns:a16="http://schemas.microsoft.com/office/drawing/2014/main" id="{94F8F93D-7BD2-7146-A8BE-029A9B4FED61}"/>
            </a:ext>
          </a:extLst>
        </xdr:cNvPr>
        <xdr:cNvSpPr/>
      </xdr:nvSpPr>
      <xdr:spPr>
        <a:xfrm>
          <a:off x="12861779" y="2424382"/>
          <a:ext cx="1437117" cy="271398"/>
        </a:xfrm>
        <a:prstGeom prst="roundRect">
          <a:avLst/>
        </a:prstGeom>
        <a:solidFill>
          <a:schemeClr val="accent1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risikoarm</a:t>
          </a:r>
        </a:p>
      </xdr:txBody>
    </xdr:sp>
    <xdr:clientData/>
  </xdr:twoCellAnchor>
  <xdr:twoCellAnchor>
    <xdr:from>
      <xdr:col>6</xdr:col>
      <xdr:colOff>20657</xdr:colOff>
      <xdr:row>11</xdr:row>
      <xdr:rowOff>9768</xdr:rowOff>
    </xdr:from>
    <xdr:to>
      <xdr:col>7</xdr:col>
      <xdr:colOff>235928</xdr:colOff>
      <xdr:row>11</xdr:row>
      <xdr:rowOff>188943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2F72C279-107C-FD49-AB91-A4BF1B9D16F4}"/>
            </a:ext>
          </a:extLst>
        </xdr:cNvPr>
        <xdr:cNvSpPr txBox="1"/>
      </xdr:nvSpPr>
      <xdr:spPr>
        <a:xfrm>
          <a:off x="2827357" y="3832468"/>
          <a:ext cx="367671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0%</a:t>
          </a:r>
        </a:p>
      </xdr:txBody>
    </xdr:sp>
    <xdr:clientData/>
  </xdr:twoCellAnchor>
  <xdr:twoCellAnchor>
    <xdr:from>
      <xdr:col>7</xdr:col>
      <xdr:colOff>424044</xdr:colOff>
      <xdr:row>11</xdr:row>
      <xdr:rowOff>11576</xdr:rowOff>
    </xdr:from>
    <xdr:to>
      <xdr:col>8</xdr:col>
      <xdr:colOff>371462</xdr:colOff>
      <xdr:row>11</xdr:row>
      <xdr:rowOff>190751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41169C96-4071-344B-AFD1-8CED8C645B53}"/>
            </a:ext>
          </a:extLst>
        </xdr:cNvPr>
        <xdr:cNvSpPr txBox="1"/>
      </xdr:nvSpPr>
      <xdr:spPr>
        <a:xfrm>
          <a:off x="3383144" y="3834276"/>
          <a:ext cx="8110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10%</a:t>
          </a:r>
        </a:p>
      </xdr:txBody>
    </xdr:sp>
    <xdr:clientData/>
  </xdr:twoCellAnchor>
  <xdr:twoCellAnchor>
    <xdr:from>
      <xdr:col>8</xdr:col>
      <xdr:colOff>452814</xdr:colOff>
      <xdr:row>11</xdr:row>
      <xdr:rowOff>13383</xdr:rowOff>
    </xdr:from>
    <xdr:to>
      <xdr:col>9</xdr:col>
      <xdr:colOff>400231</xdr:colOff>
      <xdr:row>11</xdr:row>
      <xdr:rowOff>192558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C2B63EA1-766C-384A-8BE6-14CA9F4C356F}"/>
            </a:ext>
          </a:extLst>
        </xdr:cNvPr>
        <xdr:cNvSpPr txBox="1"/>
      </xdr:nvSpPr>
      <xdr:spPr>
        <a:xfrm>
          <a:off x="4291353" y="3851922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20%</a:t>
          </a:r>
        </a:p>
      </xdr:txBody>
    </xdr:sp>
    <xdr:clientData/>
  </xdr:twoCellAnchor>
  <xdr:twoCellAnchor>
    <xdr:from>
      <xdr:col>9</xdr:col>
      <xdr:colOff>464660</xdr:colOff>
      <xdr:row>11</xdr:row>
      <xdr:rowOff>10171</xdr:rowOff>
    </xdr:from>
    <xdr:to>
      <xdr:col>10</xdr:col>
      <xdr:colOff>412078</xdr:colOff>
      <xdr:row>11</xdr:row>
      <xdr:rowOff>189346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7DDD5C8-F681-8745-B2B1-1F1CA604EA84}"/>
            </a:ext>
          </a:extLst>
        </xdr:cNvPr>
        <xdr:cNvSpPr txBox="1"/>
      </xdr:nvSpPr>
      <xdr:spPr>
        <a:xfrm>
          <a:off x="5173649" y="3848710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30%</a:t>
          </a:r>
        </a:p>
      </xdr:txBody>
    </xdr:sp>
    <xdr:clientData/>
  </xdr:twoCellAnchor>
  <xdr:twoCellAnchor>
    <xdr:from>
      <xdr:col>10</xdr:col>
      <xdr:colOff>471487</xdr:colOff>
      <xdr:row>11</xdr:row>
      <xdr:rowOff>11978</xdr:rowOff>
    </xdr:from>
    <xdr:to>
      <xdr:col>11</xdr:col>
      <xdr:colOff>418904</xdr:colOff>
      <xdr:row>11</xdr:row>
      <xdr:rowOff>191153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6075A1BC-64E6-1A45-A749-3D56B6BA1574}"/>
            </a:ext>
          </a:extLst>
        </xdr:cNvPr>
        <xdr:cNvSpPr txBox="1"/>
      </xdr:nvSpPr>
      <xdr:spPr>
        <a:xfrm>
          <a:off x="6050925" y="3850517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40%</a:t>
          </a:r>
        </a:p>
      </xdr:txBody>
    </xdr:sp>
    <xdr:clientData/>
  </xdr:twoCellAnchor>
  <xdr:twoCellAnchor>
    <xdr:from>
      <xdr:col>11</xdr:col>
      <xdr:colOff>473294</xdr:colOff>
      <xdr:row>11</xdr:row>
      <xdr:rowOff>13786</xdr:rowOff>
    </xdr:from>
    <xdr:to>
      <xdr:col>12</xdr:col>
      <xdr:colOff>420712</xdr:colOff>
      <xdr:row>11</xdr:row>
      <xdr:rowOff>192961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B56FFBDB-6A2E-EA40-9E11-BB13D635D409}"/>
            </a:ext>
          </a:extLst>
        </xdr:cNvPr>
        <xdr:cNvSpPr txBox="1"/>
      </xdr:nvSpPr>
      <xdr:spPr>
        <a:xfrm>
          <a:off x="6923182" y="3852325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50%</a:t>
          </a:r>
        </a:p>
      </xdr:txBody>
    </xdr:sp>
    <xdr:clientData/>
  </xdr:twoCellAnchor>
  <xdr:twoCellAnchor>
    <xdr:from>
      <xdr:col>12</xdr:col>
      <xdr:colOff>475102</xdr:colOff>
      <xdr:row>11</xdr:row>
      <xdr:rowOff>10573</xdr:rowOff>
    </xdr:from>
    <xdr:to>
      <xdr:col>13</xdr:col>
      <xdr:colOff>422519</xdr:colOff>
      <xdr:row>11</xdr:row>
      <xdr:rowOff>189748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41C445C-3D6B-BF43-87B0-89A72750B265}"/>
            </a:ext>
          </a:extLst>
        </xdr:cNvPr>
        <xdr:cNvSpPr txBox="1"/>
      </xdr:nvSpPr>
      <xdr:spPr>
        <a:xfrm>
          <a:off x="7795439" y="3849112"/>
          <a:ext cx="874945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60%</a:t>
          </a:r>
        </a:p>
      </xdr:txBody>
    </xdr:sp>
    <xdr:clientData/>
  </xdr:twoCellAnchor>
  <xdr:twoCellAnchor>
    <xdr:from>
      <xdr:col>13</xdr:col>
      <xdr:colOff>471888</xdr:colOff>
      <xdr:row>11</xdr:row>
      <xdr:rowOff>12381</xdr:rowOff>
    </xdr:from>
    <xdr:to>
      <xdr:col>14</xdr:col>
      <xdr:colOff>419306</xdr:colOff>
      <xdr:row>11</xdr:row>
      <xdr:rowOff>191556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668E7DD-72F1-3B42-9527-E5F09939A9A6}"/>
            </a:ext>
          </a:extLst>
        </xdr:cNvPr>
        <xdr:cNvSpPr txBox="1"/>
      </xdr:nvSpPr>
      <xdr:spPr>
        <a:xfrm>
          <a:off x="8719753" y="3850920"/>
          <a:ext cx="81786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70%</a:t>
          </a:r>
        </a:p>
      </xdr:txBody>
    </xdr:sp>
    <xdr:clientData/>
  </xdr:twoCellAnchor>
  <xdr:twoCellAnchor>
    <xdr:from>
      <xdr:col>14</xdr:col>
      <xdr:colOff>483735</xdr:colOff>
      <xdr:row>11</xdr:row>
      <xdr:rowOff>14188</xdr:rowOff>
    </xdr:from>
    <xdr:to>
      <xdr:col>15</xdr:col>
      <xdr:colOff>431152</xdr:colOff>
      <xdr:row>11</xdr:row>
      <xdr:rowOff>193363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80C8D850-8035-5C4A-9783-7F81BBB96CE9}"/>
            </a:ext>
          </a:extLst>
        </xdr:cNvPr>
        <xdr:cNvSpPr txBox="1"/>
      </xdr:nvSpPr>
      <xdr:spPr>
        <a:xfrm>
          <a:off x="9602050" y="3852727"/>
          <a:ext cx="817866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80%</a:t>
          </a:r>
        </a:p>
      </xdr:txBody>
    </xdr:sp>
    <xdr:clientData/>
  </xdr:twoCellAnchor>
  <xdr:twoCellAnchor>
    <xdr:from>
      <xdr:col>15</xdr:col>
      <xdr:colOff>490562</xdr:colOff>
      <xdr:row>11</xdr:row>
      <xdr:rowOff>10975</xdr:rowOff>
    </xdr:from>
    <xdr:to>
      <xdr:col>16</xdr:col>
      <xdr:colOff>437980</xdr:colOff>
      <xdr:row>11</xdr:row>
      <xdr:rowOff>190150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EE8D9904-8F4D-584A-93C3-6740C32861B1}"/>
            </a:ext>
          </a:extLst>
        </xdr:cNvPr>
        <xdr:cNvSpPr txBox="1"/>
      </xdr:nvSpPr>
      <xdr:spPr>
        <a:xfrm>
          <a:off x="10479326" y="3849514"/>
          <a:ext cx="81786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90%</a:t>
          </a:r>
        </a:p>
      </xdr:txBody>
    </xdr:sp>
    <xdr:clientData/>
  </xdr:twoCellAnchor>
  <xdr:twoCellAnchor>
    <xdr:from>
      <xdr:col>16</xdr:col>
      <xdr:colOff>487350</xdr:colOff>
      <xdr:row>11</xdr:row>
      <xdr:rowOff>12783</xdr:rowOff>
    </xdr:from>
    <xdr:to>
      <xdr:col>18</xdr:col>
      <xdr:colOff>57080</xdr:colOff>
      <xdr:row>11</xdr:row>
      <xdr:rowOff>191958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8DE2ADE1-80D8-4F4D-9699-801029535E2C}"/>
            </a:ext>
          </a:extLst>
        </xdr:cNvPr>
        <xdr:cNvSpPr txBox="1"/>
      </xdr:nvSpPr>
      <xdr:spPr>
        <a:xfrm>
          <a:off x="11346563" y="3851322"/>
          <a:ext cx="782652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100%</a:t>
          </a:r>
        </a:p>
      </xdr:txBody>
    </xdr:sp>
    <xdr:clientData/>
  </xdr:twoCellAnchor>
  <xdr:oneCellAnchor>
    <xdr:from>
      <xdr:col>0</xdr:col>
      <xdr:colOff>485169</xdr:colOff>
      <xdr:row>7</xdr:row>
      <xdr:rowOff>42809</xdr:rowOff>
    </xdr:from>
    <xdr:ext cx="2597078" cy="328167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FCE95249-D7D9-E445-B6F1-96DA15CC6574}"/>
            </a:ext>
          </a:extLst>
        </xdr:cNvPr>
        <xdr:cNvSpPr txBox="1"/>
      </xdr:nvSpPr>
      <xdr:spPr>
        <a:xfrm>
          <a:off x="485169" y="2862209"/>
          <a:ext cx="2597078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Mein persönliches Ziel</a:t>
          </a:r>
        </a:p>
      </xdr:txBody>
    </xdr:sp>
    <xdr:clientData/>
  </xdr:oneCellAnchor>
  <xdr:twoCellAnchor>
    <xdr:from>
      <xdr:col>3</xdr:col>
      <xdr:colOff>0</xdr:colOff>
      <xdr:row>3</xdr:row>
      <xdr:rowOff>14269</xdr:rowOff>
    </xdr:from>
    <xdr:to>
      <xdr:col>4</xdr:col>
      <xdr:colOff>1</xdr:colOff>
      <xdr:row>6</xdr:row>
      <xdr:rowOff>1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10A82277-C8EF-CB4C-8EFD-9F1BA5457280}"/>
            </a:ext>
          </a:extLst>
        </xdr:cNvPr>
        <xdr:cNvSpPr/>
      </xdr:nvSpPr>
      <xdr:spPr>
        <a:xfrm>
          <a:off x="1117600" y="1550969"/>
          <a:ext cx="1295401" cy="785832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20657</xdr:colOff>
      <xdr:row>5</xdr:row>
      <xdr:rowOff>9768</xdr:rowOff>
    </xdr:from>
    <xdr:to>
      <xdr:col>7</xdr:col>
      <xdr:colOff>235928</xdr:colOff>
      <xdr:row>5</xdr:row>
      <xdr:rowOff>188943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A09E2500-D690-AE42-A90C-05A4D4D463C8}"/>
            </a:ext>
          </a:extLst>
        </xdr:cNvPr>
        <xdr:cNvSpPr txBox="1"/>
      </xdr:nvSpPr>
      <xdr:spPr>
        <a:xfrm>
          <a:off x="2827357" y="2079868"/>
          <a:ext cx="367671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0%</a:t>
          </a:r>
        </a:p>
      </xdr:txBody>
    </xdr:sp>
    <xdr:clientData/>
  </xdr:twoCellAnchor>
  <xdr:twoCellAnchor>
    <xdr:from>
      <xdr:col>7</xdr:col>
      <xdr:colOff>424044</xdr:colOff>
      <xdr:row>5</xdr:row>
      <xdr:rowOff>11576</xdr:rowOff>
    </xdr:from>
    <xdr:to>
      <xdr:col>8</xdr:col>
      <xdr:colOff>371462</xdr:colOff>
      <xdr:row>5</xdr:row>
      <xdr:rowOff>190751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DD9482C8-94F6-5F4A-AD01-BD069F09664F}"/>
            </a:ext>
          </a:extLst>
        </xdr:cNvPr>
        <xdr:cNvSpPr txBox="1"/>
      </xdr:nvSpPr>
      <xdr:spPr>
        <a:xfrm>
          <a:off x="3383144" y="2081676"/>
          <a:ext cx="8110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10%</a:t>
          </a:r>
        </a:p>
      </xdr:txBody>
    </xdr:sp>
    <xdr:clientData/>
  </xdr:twoCellAnchor>
  <xdr:twoCellAnchor>
    <xdr:from>
      <xdr:col>8</xdr:col>
      <xdr:colOff>395734</xdr:colOff>
      <xdr:row>5</xdr:row>
      <xdr:rowOff>13383</xdr:rowOff>
    </xdr:from>
    <xdr:to>
      <xdr:col>9</xdr:col>
      <xdr:colOff>343151</xdr:colOff>
      <xdr:row>5</xdr:row>
      <xdr:rowOff>192558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BDDD427E-773D-BD4D-9D9D-AA00AA8BB3B8}"/>
            </a:ext>
          </a:extLst>
        </xdr:cNvPr>
        <xdr:cNvSpPr txBox="1"/>
      </xdr:nvSpPr>
      <xdr:spPr>
        <a:xfrm>
          <a:off x="4218434" y="2083483"/>
          <a:ext cx="8110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20%</a:t>
          </a:r>
        </a:p>
      </xdr:txBody>
    </xdr:sp>
    <xdr:clientData/>
  </xdr:twoCellAnchor>
  <xdr:twoCellAnchor>
    <xdr:from>
      <xdr:col>9</xdr:col>
      <xdr:colOff>407580</xdr:colOff>
      <xdr:row>5</xdr:row>
      <xdr:rowOff>10171</xdr:rowOff>
    </xdr:from>
    <xdr:to>
      <xdr:col>10</xdr:col>
      <xdr:colOff>354998</xdr:colOff>
      <xdr:row>5</xdr:row>
      <xdr:rowOff>189346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B4CEB1E0-6EF1-E64D-96B8-51FFF80E5837}"/>
            </a:ext>
          </a:extLst>
        </xdr:cNvPr>
        <xdr:cNvSpPr txBox="1"/>
      </xdr:nvSpPr>
      <xdr:spPr>
        <a:xfrm>
          <a:off x="5093880" y="2080271"/>
          <a:ext cx="8110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30%</a:t>
          </a:r>
        </a:p>
      </xdr:txBody>
    </xdr:sp>
    <xdr:clientData/>
  </xdr:twoCellAnchor>
  <xdr:twoCellAnchor>
    <xdr:from>
      <xdr:col>10</xdr:col>
      <xdr:colOff>414407</xdr:colOff>
      <xdr:row>5</xdr:row>
      <xdr:rowOff>11978</xdr:rowOff>
    </xdr:from>
    <xdr:to>
      <xdr:col>11</xdr:col>
      <xdr:colOff>361824</xdr:colOff>
      <xdr:row>5</xdr:row>
      <xdr:rowOff>191153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574A8DFA-9AE0-4A45-B5CB-8FAE08712ABA}"/>
            </a:ext>
          </a:extLst>
        </xdr:cNvPr>
        <xdr:cNvSpPr txBox="1"/>
      </xdr:nvSpPr>
      <xdr:spPr>
        <a:xfrm>
          <a:off x="5964307" y="2082078"/>
          <a:ext cx="8110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40%</a:t>
          </a:r>
        </a:p>
      </xdr:txBody>
    </xdr:sp>
    <xdr:clientData/>
  </xdr:twoCellAnchor>
  <xdr:twoCellAnchor>
    <xdr:from>
      <xdr:col>11</xdr:col>
      <xdr:colOff>416214</xdr:colOff>
      <xdr:row>5</xdr:row>
      <xdr:rowOff>13786</xdr:rowOff>
    </xdr:from>
    <xdr:to>
      <xdr:col>12</xdr:col>
      <xdr:colOff>363632</xdr:colOff>
      <xdr:row>5</xdr:row>
      <xdr:rowOff>192961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22C440E4-8979-6C48-B9D7-0BEF45CCB921}"/>
            </a:ext>
          </a:extLst>
        </xdr:cNvPr>
        <xdr:cNvSpPr txBox="1"/>
      </xdr:nvSpPr>
      <xdr:spPr>
        <a:xfrm>
          <a:off x="6829714" y="2083886"/>
          <a:ext cx="8110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50%</a:t>
          </a:r>
        </a:p>
      </xdr:txBody>
    </xdr:sp>
    <xdr:clientData/>
  </xdr:twoCellAnchor>
  <xdr:twoCellAnchor>
    <xdr:from>
      <xdr:col>12</xdr:col>
      <xdr:colOff>418022</xdr:colOff>
      <xdr:row>5</xdr:row>
      <xdr:rowOff>10573</xdr:rowOff>
    </xdr:from>
    <xdr:to>
      <xdr:col>13</xdr:col>
      <xdr:colOff>365439</xdr:colOff>
      <xdr:row>5</xdr:row>
      <xdr:rowOff>189748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4EEAED2A-B894-5A41-95C5-29DB01935951}"/>
            </a:ext>
          </a:extLst>
        </xdr:cNvPr>
        <xdr:cNvSpPr txBox="1"/>
      </xdr:nvSpPr>
      <xdr:spPr>
        <a:xfrm>
          <a:off x="7695122" y="2080673"/>
          <a:ext cx="8745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60%</a:t>
          </a:r>
        </a:p>
      </xdr:txBody>
    </xdr:sp>
    <xdr:clientData/>
  </xdr:twoCellAnchor>
  <xdr:twoCellAnchor>
    <xdr:from>
      <xdr:col>13</xdr:col>
      <xdr:colOff>414808</xdr:colOff>
      <xdr:row>5</xdr:row>
      <xdr:rowOff>12381</xdr:rowOff>
    </xdr:from>
    <xdr:to>
      <xdr:col>14</xdr:col>
      <xdr:colOff>362226</xdr:colOff>
      <xdr:row>5</xdr:row>
      <xdr:rowOff>191556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315C770F-0322-1C46-8019-8CABB64D36B8}"/>
            </a:ext>
          </a:extLst>
        </xdr:cNvPr>
        <xdr:cNvSpPr txBox="1"/>
      </xdr:nvSpPr>
      <xdr:spPr>
        <a:xfrm>
          <a:off x="8619008" y="2082481"/>
          <a:ext cx="8110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70%</a:t>
          </a:r>
        </a:p>
      </xdr:txBody>
    </xdr:sp>
    <xdr:clientData/>
  </xdr:twoCellAnchor>
  <xdr:twoCellAnchor>
    <xdr:from>
      <xdr:col>14</xdr:col>
      <xdr:colOff>426655</xdr:colOff>
      <xdr:row>5</xdr:row>
      <xdr:rowOff>14188</xdr:rowOff>
    </xdr:from>
    <xdr:to>
      <xdr:col>15</xdr:col>
      <xdr:colOff>374072</xdr:colOff>
      <xdr:row>5</xdr:row>
      <xdr:rowOff>193363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69818E01-A146-CD47-A3AA-8731A30C45A3}"/>
            </a:ext>
          </a:extLst>
        </xdr:cNvPr>
        <xdr:cNvSpPr txBox="1"/>
      </xdr:nvSpPr>
      <xdr:spPr>
        <a:xfrm>
          <a:off x="9494455" y="2084288"/>
          <a:ext cx="811017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80%</a:t>
          </a:r>
        </a:p>
      </xdr:txBody>
    </xdr:sp>
    <xdr:clientData/>
  </xdr:twoCellAnchor>
  <xdr:twoCellAnchor>
    <xdr:from>
      <xdr:col>15</xdr:col>
      <xdr:colOff>433482</xdr:colOff>
      <xdr:row>5</xdr:row>
      <xdr:rowOff>10975</xdr:rowOff>
    </xdr:from>
    <xdr:to>
      <xdr:col>16</xdr:col>
      <xdr:colOff>380900</xdr:colOff>
      <xdr:row>5</xdr:row>
      <xdr:rowOff>190150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D40DF75D-9084-904E-8169-8FE3A063424F}"/>
            </a:ext>
          </a:extLst>
        </xdr:cNvPr>
        <xdr:cNvSpPr txBox="1"/>
      </xdr:nvSpPr>
      <xdr:spPr>
        <a:xfrm>
          <a:off x="10364882" y="2081075"/>
          <a:ext cx="811018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90%</a:t>
          </a:r>
        </a:p>
      </xdr:txBody>
    </xdr:sp>
    <xdr:clientData/>
  </xdr:twoCellAnchor>
  <xdr:twoCellAnchor>
    <xdr:from>
      <xdr:col>16</xdr:col>
      <xdr:colOff>430270</xdr:colOff>
      <xdr:row>5</xdr:row>
      <xdr:rowOff>12783</xdr:rowOff>
    </xdr:from>
    <xdr:to>
      <xdr:col>18</xdr:col>
      <xdr:colOff>0</xdr:colOff>
      <xdr:row>5</xdr:row>
      <xdr:rowOff>191958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B2F283D7-7E0D-654F-A01D-CD7AD5C15301}"/>
            </a:ext>
          </a:extLst>
        </xdr:cNvPr>
        <xdr:cNvSpPr txBox="1"/>
      </xdr:nvSpPr>
      <xdr:spPr>
        <a:xfrm>
          <a:off x="11225270" y="2082883"/>
          <a:ext cx="776230" cy="17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100%</a:t>
          </a:r>
        </a:p>
      </xdr:txBody>
    </xdr:sp>
    <xdr:clientData/>
  </xdr:twoCellAnchor>
  <xdr:twoCellAnchor>
    <xdr:from>
      <xdr:col>5</xdr:col>
      <xdr:colOff>80784</xdr:colOff>
      <xdr:row>3</xdr:row>
      <xdr:rowOff>8423</xdr:rowOff>
    </xdr:from>
    <xdr:to>
      <xdr:col>17</xdr:col>
      <xdr:colOff>332308</xdr:colOff>
      <xdr:row>6</xdr:row>
      <xdr:rowOff>4474</xdr:rowOff>
    </xdr:to>
    <xdr:sp macro="" textlink="">
      <xdr:nvSpPr>
        <xdr:cNvPr id="31" name="Abgerundetes Rechteck 30">
          <a:extLst>
            <a:ext uri="{FF2B5EF4-FFF2-40B4-BE49-F238E27FC236}">
              <a16:creationId xmlns:a16="http://schemas.microsoft.com/office/drawing/2014/main" id="{90DB921D-781B-2443-90B0-A322C3A5B97A}"/>
            </a:ext>
          </a:extLst>
        </xdr:cNvPr>
        <xdr:cNvSpPr/>
      </xdr:nvSpPr>
      <xdr:spPr>
        <a:xfrm>
          <a:off x="2785884" y="1545123"/>
          <a:ext cx="9205024" cy="796151"/>
        </a:xfrm>
        <a:prstGeom prst="roundRect">
          <a:avLst>
            <a:gd name="adj" fmla="val 4545"/>
          </a:avLst>
        </a:prstGeom>
        <a:noFill/>
        <a:ln w="50800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256851</xdr:colOff>
      <xdr:row>4</xdr:row>
      <xdr:rowOff>271122</xdr:rowOff>
    </xdr:from>
    <xdr:to>
      <xdr:col>20</xdr:col>
      <xdr:colOff>42808</xdr:colOff>
      <xdr:row>13</xdr:row>
      <xdr:rowOff>327677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D5E08927-9D93-424E-B472-1910E60CC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613597</xdr:colOff>
      <xdr:row>2</xdr:row>
      <xdr:rowOff>356741</xdr:rowOff>
    </xdr:from>
    <xdr:ext cx="2351478" cy="328167"/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D1F335BA-4392-934F-99F0-C818A6C19847}"/>
            </a:ext>
          </a:extLst>
        </xdr:cNvPr>
        <xdr:cNvSpPr txBox="1"/>
      </xdr:nvSpPr>
      <xdr:spPr>
        <a:xfrm>
          <a:off x="613597" y="1093341"/>
          <a:ext cx="2351478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Mein FinaMetrica Score</a:t>
          </a:r>
        </a:p>
      </xdr:txBody>
    </xdr:sp>
    <xdr:clientData/>
  </xdr:oneCellAnchor>
  <xdr:twoCellAnchor>
    <xdr:from>
      <xdr:col>7</xdr:col>
      <xdr:colOff>1</xdr:colOff>
      <xdr:row>1</xdr:row>
      <xdr:rowOff>14268</xdr:rowOff>
    </xdr:from>
    <xdr:to>
      <xdr:col>17</xdr:col>
      <xdr:colOff>313934</xdr:colOff>
      <xdr:row>7</xdr:row>
      <xdr:rowOff>256328</xdr:rowOff>
    </xdr:to>
    <xdr:graphicFrame macro="">
      <xdr:nvGraphicFramePr>
        <xdr:cNvPr id="34" name="Diagramm 33">
          <a:extLst>
            <a:ext uri="{FF2B5EF4-FFF2-40B4-BE49-F238E27FC236}">
              <a16:creationId xmlns:a16="http://schemas.microsoft.com/office/drawing/2014/main" id="{E4587F92-8372-954A-9D14-74F979920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428090</xdr:colOff>
      <xdr:row>16</xdr:row>
      <xdr:rowOff>385281</xdr:rowOff>
    </xdr:from>
    <xdr:to>
      <xdr:col>13</xdr:col>
      <xdr:colOff>228315</xdr:colOff>
      <xdr:row>19</xdr:row>
      <xdr:rowOff>57078</xdr:rowOff>
    </xdr:to>
    <xdr:sp macro="" textlink="">
      <xdr:nvSpPr>
        <xdr:cNvPr id="35" name="Abgerundetes Rechteck 34">
          <a:extLst>
            <a:ext uri="{FF2B5EF4-FFF2-40B4-BE49-F238E27FC236}">
              <a16:creationId xmlns:a16="http://schemas.microsoft.com/office/drawing/2014/main" id="{D8FB2CB0-C053-724C-8F93-62B75FA99072}"/>
            </a:ext>
          </a:extLst>
        </xdr:cNvPr>
        <xdr:cNvSpPr/>
      </xdr:nvSpPr>
      <xdr:spPr>
        <a:xfrm>
          <a:off x="6841590" y="5439881"/>
          <a:ext cx="1590925" cy="47189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davon</a:t>
          </a:r>
          <a:b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risikoarm</a:t>
          </a:r>
        </a:p>
      </xdr:txBody>
    </xdr:sp>
    <xdr:clientData/>
  </xdr:twoCellAnchor>
  <xdr:twoCellAnchor>
    <xdr:from>
      <xdr:col>15</xdr:col>
      <xdr:colOff>485169</xdr:colOff>
      <xdr:row>16</xdr:row>
      <xdr:rowOff>356742</xdr:rowOff>
    </xdr:from>
    <xdr:to>
      <xdr:col>18</xdr:col>
      <xdr:colOff>271124</xdr:colOff>
      <xdr:row>19</xdr:row>
      <xdr:rowOff>73723</xdr:rowOff>
    </xdr:to>
    <xdr:sp macro="" textlink="">
      <xdr:nvSpPr>
        <xdr:cNvPr id="36" name="Abgerundetes Rechteck 35">
          <a:extLst>
            <a:ext uri="{FF2B5EF4-FFF2-40B4-BE49-F238E27FC236}">
              <a16:creationId xmlns:a16="http://schemas.microsoft.com/office/drawing/2014/main" id="{1707F4B2-9E58-054A-8D73-D83DEF95B935}"/>
            </a:ext>
          </a:extLst>
        </xdr:cNvPr>
        <xdr:cNvSpPr/>
      </xdr:nvSpPr>
      <xdr:spPr>
        <a:xfrm>
          <a:off x="10416569" y="5411342"/>
          <a:ext cx="1856055" cy="517081"/>
        </a:xfrm>
        <a:prstGeom prst="round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berücksichtigen?</a:t>
          </a:r>
        </a:p>
      </xdr:txBody>
    </xdr:sp>
    <xdr:clientData/>
  </xdr:twoCellAnchor>
  <xdr:twoCellAnchor>
    <xdr:from>
      <xdr:col>13</xdr:col>
      <xdr:colOff>480602</xdr:colOff>
      <xdr:row>16</xdr:row>
      <xdr:rowOff>371011</xdr:rowOff>
    </xdr:from>
    <xdr:to>
      <xdr:col>15</xdr:col>
      <xdr:colOff>280827</xdr:colOff>
      <xdr:row>19</xdr:row>
      <xdr:rowOff>52511</xdr:rowOff>
    </xdr:to>
    <xdr:sp macro="" textlink="">
      <xdr:nvSpPr>
        <xdr:cNvPr id="37" name="Abgerundetes Rechteck 36">
          <a:extLst>
            <a:ext uri="{FF2B5EF4-FFF2-40B4-BE49-F238E27FC236}">
              <a16:creationId xmlns:a16="http://schemas.microsoft.com/office/drawing/2014/main" id="{A160054F-E7A1-F24C-902F-EEE8C944B2A5}"/>
            </a:ext>
          </a:extLst>
        </xdr:cNvPr>
        <xdr:cNvSpPr/>
      </xdr:nvSpPr>
      <xdr:spPr>
        <a:xfrm>
          <a:off x="8684802" y="5425611"/>
          <a:ext cx="1527425" cy="481600"/>
        </a:xfrm>
        <a:prstGeom prst="round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davon</a:t>
          </a:r>
          <a:b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risikobehaftet</a:t>
          </a:r>
        </a:p>
      </xdr:txBody>
    </xdr:sp>
    <xdr:clientData/>
  </xdr:twoCellAnchor>
  <xdr:twoCellAnchor>
    <xdr:from>
      <xdr:col>23</xdr:col>
      <xdr:colOff>542247</xdr:colOff>
      <xdr:row>5</xdr:row>
      <xdr:rowOff>214045</xdr:rowOff>
    </xdr:from>
    <xdr:to>
      <xdr:col>28</xdr:col>
      <xdr:colOff>784832</xdr:colOff>
      <xdr:row>5</xdr:row>
      <xdr:rowOff>214045</xdr:rowOff>
    </xdr:to>
    <xdr:cxnSp macro="">
      <xdr:nvCxnSpPr>
        <xdr:cNvPr id="38" name="Gerade Verbindung 37">
          <a:extLst>
            <a:ext uri="{FF2B5EF4-FFF2-40B4-BE49-F238E27FC236}">
              <a16:creationId xmlns:a16="http://schemas.microsoft.com/office/drawing/2014/main" id="{411DB5CE-DC1B-D344-A130-B2F589C37275}"/>
            </a:ext>
          </a:extLst>
        </xdr:cNvPr>
        <xdr:cNvCxnSpPr/>
      </xdr:nvCxnSpPr>
      <xdr:spPr>
        <a:xfrm>
          <a:off x="14728147" y="2284145"/>
          <a:ext cx="273178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898990</xdr:colOff>
      <xdr:row>16</xdr:row>
      <xdr:rowOff>214045</xdr:rowOff>
    </xdr:from>
    <xdr:to>
      <xdr:col>6</xdr:col>
      <xdr:colOff>129569</xdr:colOff>
      <xdr:row>20</xdr:row>
      <xdr:rowOff>158108</xdr:rowOff>
    </xdr:to>
    <xdr:sp macro="" textlink="">
      <xdr:nvSpPr>
        <xdr:cNvPr id="39" name="Bogen 38">
          <a:extLst>
            <a:ext uri="{FF2B5EF4-FFF2-40B4-BE49-F238E27FC236}">
              <a16:creationId xmlns:a16="http://schemas.microsoft.com/office/drawing/2014/main" id="{CE36CAF9-C9A7-254C-8E51-AA711A75FC19}"/>
            </a:ext>
          </a:extLst>
        </xdr:cNvPr>
        <xdr:cNvSpPr/>
      </xdr:nvSpPr>
      <xdr:spPr>
        <a:xfrm>
          <a:off x="2026293" y="5294045"/>
          <a:ext cx="914400" cy="914400"/>
        </a:xfrm>
        <a:prstGeom prst="arc">
          <a:avLst>
            <a:gd name="adj1" fmla="val 10807240"/>
            <a:gd name="adj2" fmla="val 19840369"/>
          </a:avLst>
        </a:prstGeom>
        <a:ln>
          <a:solidFill>
            <a:schemeClr val="tx1"/>
          </a:solidFill>
          <a:headEnd type="none" w="med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128426</xdr:colOff>
      <xdr:row>4</xdr:row>
      <xdr:rowOff>128427</xdr:rowOff>
    </xdr:from>
    <xdr:to>
      <xdr:col>30</xdr:col>
      <xdr:colOff>23831</xdr:colOff>
      <xdr:row>5</xdr:row>
      <xdr:rowOff>147199</xdr:rowOff>
    </xdr:to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9BBDFE21-AEFE-F14D-9F37-EC7E0192A8DB}"/>
            </a:ext>
          </a:extLst>
        </xdr:cNvPr>
        <xdr:cNvSpPr txBox="1"/>
      </xdr:nvSpPr>
      <xdr:spPr>
        <a:xfrm>
          <a:off x="14383819" y="1912135"/>
          <a:ext cx="3477091" cy="304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Gesamtvermögen (berücksichtigt)</a:t>
          </a:r>
        </a:p>
      </xdr:txBody>
    </xdr:sp>
    <xdr:clientData/>
  </xdr:twoCellAnchor>
  <xdr:twoCellAnchor>
    <xdr:from>
      <xdr:col>19</xdr:col>
      <xdr:colOff>76552</xdr:colOff>
      <xdr:row>16</xdr:row>
      <xdr:rowOff>373619</xdr:rowOff>
    </xdr:from>
    <xdr:to>
      <xdr:col>23</xdr:col>
      <xdr:colOff>528849</xdr:colOff>
      <xdr:row>19</xdr:row>
      <xdr:rowOff>90600</xdr:rowOff>
    </xdr:to>
    <xdr:sp macro="" textlink="">
      <xdr:nvSpPr>
        <xdr:cNvPr id="42" name="Abgerundetes Rechteck 41">
          <a:extLst>
            <a:ext uri="{FF2B5EF4-FFF2-40B4-BE49-F238E27FC236}">
              <a16:creationId xmlns:a16="http://schemas.microsoft.com/office/drawing/2014/main" id="{1CBF1234-1221-7E45-8F29-01800A7A52F4}"/>
            </a:ext>
          </a:extLst>
        </xdr:cNvPr>
        <xdr:cNvSpPr/>
      </xdr:nvSpPr>
      <xdr:spPr>
        <a:xfrm>
          <a:off x="12548237" y="5453619"/>
          <a:ext cx="2236005" cy="530352"/>
        </a:xfrm>
        <a:prstGeom prst="roundRect">
          <a:avLst/>
        </a:prstGeom>
        <a:solidFill>
          <a:schemeClr val="accent6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Ziel/Wunsch</a:t>
          </a:r>
        </a:p>
      </xdr:txBody>
    </xdr:sp>
    <xdr:clientData/>
  </xdr:twoCellAnchor>
  <xdr:twoCellAnchor>
    <xdr:from>
      <xdr:col>23</xdr:col>
      <xdr:colOff>807859</xdr:colOff>
      <xdr:row>16</xdr:row>
      <xdr:rowOff>372788</xdr:rowOff>
    </xdr:from>
    <xdr:to>
      <xdr:col>27</xdr:col>
      <xdr:colOff>158873</xdr:colOff>
      <xdr:row>19</xdr:row>
      <xdr:rowOff>89769</xdr:rowOff>
    </xdr:to>
    <xdr:sp macro="" textlink="">
      <xdr:nvSpPr>
        <xdr:cNvPr id="43" name="Abgerundetes Rechteck 42">
          <a:extLst>
            <a:ext uri="{FF2B5EF4-FFF2-40B4-BE49-F238E27FC236}">
              <a16:creationId xmlns:a16="http://schemas.microsoft.com/office/drawing/2014/main" id="{5F42E7FC-B70F-2246-AE9E-31B01D3F0FD4}"/>
            </a:ext>
          </a:extLst>
        </xdr:cNvPr>
        <xdr:cNvSpPr/>
      </xdr:nvSpPr>
      <xdr:spPr>
        <a:xfrm>
          <a:off x="15063252" y="5452788"/>
          <a:ext cx="1705509" cy="530352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Anlagedauer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vonlenthe/Downloads/e411_fortschrittsanzei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</sheetNames>
    <sheetDataSet>
      <sheetData sheetId="0">
        <row r="4">
          <cell r="A4"/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maifa">
      <a:dk1>
        <a:srgbClr val="0E3556"/>
      </a:dk1>
      <a:lt1>
        <a:srgbClr val="FFFFFF"/>
      </a:lt1>
      <a:dk2>
        <a:srgbClr val="0E3556"/>
      </a:dk2>
      <a:lt2>
        <a:srgbClr val="FFFFFF"/>
      </a:lt2>
      <a:accent1>
        <a:srgbClr val="0070C0"/>
      </a:accent1>
      <a:accent2>
        <a:srgbClr val="27AC6B"/>
      </a:accent2>
      <a:accent3>
        <a:srgbClr val="EE781E"/>
      </a:accent3>
      <a:accent4>
        <a:srgbClr val="EA4368"/>
      </a:accent4>
      <a:accent5>
        <a:srgbClr val="5BB3D7"/>
      </a:accent5>
      <a:accent6>
        <a:srgbClr val="FFD84E"/>
      </a:accent6>
      <a:hlink>
        <a:srgbClr val="F33B48"/>
      </a:hlink>
      <a:folHlink>
        <a:srgbClr val="FFC000"/>
      </a:folHlink>
    </a:clrScheme>
    <a:fontScheme name="Benutzerdefiniert 12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0BEAE-261F-2A40-A953-266FE30A40D1}">
  <dimension ref="A1:AF13"/>
  <sheetViews>
    <sheetView topLeftCell="A3" zoomScale="150" zoomScaleNormal="150" workbookViewId="0">
      <selection activeCell="E6" sqref="E6"/>
    </sheetView>
  </sheetViews>
  <sheetFormatPr defaultColWidth="11.109375" defaultRowHeight="14.1"/>
  <cols>
    <col min="1" max="1" width="12.33203125" style="2" customWidth="1"/>
    <col min="2" max="2" width="2.109375" style="2" customWidth="1"/>
    <col min="3" max="3" width="1.44140625" style="2" customWidth="1"/>
    <col min="4" max="4" width="17" style="2" customWidth="1"/>
    <col min="5" max="5" width="6.6640625" style="2" customWidth="1"/>
    <col min="6" max="6" width="3.77734375" style="2" hidden="1" customWidth="1"/>
    <col min="7" max="7" width="3" style="2" customWidth="1"/>
    <col min="8" max="13" width="7.6640625" style="2" customWidth="1"/>
    <col min="14" max="14" width="8.33203125" style="2" customWidth="1"/>
    <col min="15" max="16" width="7.6640625" style="2" customWidth="1"/>
    <col min="17" max="17" width="7.77734375" style="2" customWidth="1"/>
    <col min="18" max="18" width="4.44140625" style="2" customWidth="1"/>
    <col min="19" max="19" width="5.33203125" style="2" customWidth="1"/>
    <col min="20" max="20" width="5.33203125" style="2" hidden="1" customWidth="1"/>
    <col min="21" max="21" width="1.44140625" style="2" customWidth="1"/>
    <col min="22" max="22" width="12.44140625" style="2" customWidth="1"/>
    <col min="23" max="23" width="4.44140625" style="2" customWidth="1"/>
    <col min="24" max="24" width="10.44140625" style="2" customWidth="1"/>
    <col min="25" max="25" width="12.44140625" style="2" customWidth="1"/>
    <col min="26" max="26" width="0.77734375" style="2" customWidth="1"/>
    <col min="27" max="27" width="12.44140625" style="2" customWidth="1"/>
    <col min="28" max="28" width="1.33203125" style="2" customWidth="1"/>
    <col min="29" max="29" width="5.44140625" style="2" customWidth="1"/>
    <col min="30" max="30" width="11.109375" style="2"/>
    <col min="31" max="31" width="3.109375" style="2" customWidth="1"/>
    <col min="32" max="16384" width="11.109375" style="2"/>
  </cols>
  <sheetData>
    <row r="1" spans="1:32" ht="38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2" ht="44.1" customHeight="1">
      <c r="A2" s="1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1"/>
      <c r="Y2" s="8"/>
      <c r="Z2" s="8"/>
      <c r="AA2" s="8"/>
      <c r="AB2" s="8"/>
      <c r="AC2" s="8"/>
      <c r="AD2" s="8"/>
      <c r="AE2" s="8"/>
      <c r="AF2" s="8"/>
    </row>
    <row r="3" spans="1:32" ht="62.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2" ht="30.95" customHeight="1">
      <c r="A4" s="1"/>
      <c r="B4" s="1"/>
      <c r="C4" s="1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32" ht="6" customHeight="1">
      <c r="A5" s="1"/>
      <c r="B5" s="1"/>
      <c r="C5" s="1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2" ht="20.100000000000001" customHeight="1">
      <c r="A6" s="1"/>
      <c r="B6" s="1"/>
      <c r="C6" s="1"/>
      <c r="D6" s="42">
        <v>55</v>
      </c>
      <c r="E6" s="1"/>
      <c r="F6" s="1"/>
      <c r="S6" s="1"/>
      <c r="T6" s="1"/>
      <c r="U6" s="1"/>
      <c r="V6" s="42">
        <v>50</v>
      </c>
      <c r="W6" s="42"/>
      <c r="X6" s="1"/>
    </row>
    <row r="7" spans="1:32" ht="21.95" customHeight="1">
      <c r="A7" s="1"/>
      <c r="B7" s="1"/>
      <c r="C7" s="1"/>
      <c r="D7" s="42"/>
      <c r="E7" s="41"/>
      <c r="F7" s="4">
        <f>ROUND(D6,-1)</f>
        <v>60</v>
      </c>
      <c r="H7" s="5"/>
      <c r="I7" s="5"/>
      <c r="J7" s="5"/>
      <c r="K7" s="5"/>
      <c r="L7" s="5"/>
      <c r="M7" s="5"/>
      <c r="N7" s="5"/>
      <c r="O7" s="5"/>
      <c r="P7" s="5"/>
      <c r="Q7" s="5"/>
      <c r="S7" s="1"/>
      <c r="T7" s="1">
        <f>ROUND(V6,-1)</f>
        <v>50</v>
      </c>
      <c r="U7" s="1"/>
      <c r="V7" s="42"/>
      <c r="W7" s="42"/>
      <c r="X7" s="1"/>
      <c r="Y7" s="9"/>
    </row>
    <row r="8" spans="1:32" ht="21" customHeight="1">
      <c r="A8" s="1"/>
      <c r="B8" s="1"/>
      <c r="C8" s="1"/>
      <c r="D8" s="42"/>
      <c r="E8" s="1"/>
      <c r="F8" s="6"/>
      <c r="S8" s="1"/>
      <c r="T8" s="1"/>
      <c r="U8" s="1"/>
      <c r="V8" s="42"/>
      <c r="W8" s="42"/>
      <c r="X8" s="1"/>
    </row>
    <row r="9" spans="1:32" ht="21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32" ht="36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32" ht="21.95" customHeight="1"/>
    <row r="12" spans="1:32">
      <c r="D12" s="10"/>
      <c r="E12" s="44" t="s">
        <v>1</v>
      </c>
      <c r="F12" s="44"/>
      <c r="G12" s="44"/>
      <c r="H12" s="44"/>
      <c r="I12" s="44"/>
    </row>
    <row r="13" spans="1:32">
      <c r="D13" s="10"/>
      <c r="E13" s="44"/>
      <c r="F13" s="44"/>
      <c r="G13" s="44"/>
      <c r="H13" s="44"/>
      <c r="I13" s="44"/>
    </row>
  </sheetData>
  <sheetProtection selectLockedCells="1"/>
  <mergeCells count="4">
    <mergeCell ref="D6:D8"/>
    <mergeCell ref="V6:W8"/>
    <mergeCell ref="B2:W2"/>
    <mergeCell ref="E12:I13"/>
  </mergeCells>
  <conditionalFormatting sqref="H7">
    <cfRule type="expression" dxfId="254" priority="1">
      <formula>$F$7&gt;29</formula>
    </cfRule>
    <cfRule type="expression" dxfId="253" priority="2">
      <formula>$F$7=20</formula>
    </cfRule>
    <cfRule type="expression" dxfId="252" priority="3">
      <formula>$F$7=10</formula>
    </cfRule>
  </conditionalFormatting>
  <conditionalFormatting sqref="I7">
    <cfRule type="expression" dxfId="251" priority="4">
      <formula>$F$7&gt;30</formula>
    </cfRule>
    <cfRule type="expression" dxfId="250" priority="5">
      <formula>$F$7=30</formula>
    </cfRule>
    <cfRule type="expression" dxfId="249" priority="6">
      <formula>$F$7=20</formula>
    </cfRule>
    <cfRule type="expression" dxfId="248" priority="7">
      <formula>$F$7=10</formula>
    </cfRule>
  </conditionalFormatting>
  <conditionalFormatting sqref="J7">
    <cfRule type="expression" dxfId="247" priority="8">
      <formula>$F$7=30</formula>
    </cfRule>
    <cfRule type="expression" dxfId="246" priority="9">
      <formula>$F$7&gt;40</formula>
    </cfRule>
    <cfRule type="expression" dxfId="245" priority="10">
      <formula>$F$7=20</formula>
    </cfRule>
    <cfRule type="expression" dxfId="244" priority="11">
      <formula>$F$7=40</formula>
    </cfRule>
    <cfRule type="expression" dxfId="243" priority="12">
      <formula>$F$7=10</formula>
    </cfRule>
  </conditionalFormatting>
  <conditionalFormatting sqref="K7">
    <cfRule type="expression" dxfId="242" priority="13">
      <formula>$F$7&gt;50</formula>
    </cfRule>
    <cfRule type="expression" dxfId="241" priority="14">
      <formula>$F$7=50</formula>
    </cfRule>
    <cfRule type="expression" dxfId="240" priority="15">
      <formula>$F$7=40</formula>
    </cfRule>
    <cfRule type="expression" dxfId="239" priority="16">
      <formula>$F$7=30</formula>
    </cfRule>
    <cfRule type="expression" dxfId="238" priority="17">
      <formula>$F$7=20</formula>
    </cfRule>
    <cfRule type="expression" dxfId="237" priority="18">
      <formula>$F$7=10</formula>
    </cfRule>
  </conditionalFormatting>
  <conditionalFormatting sqref="L7">
    <cfRule type="expression" dxfId="236" priority="19">
      <formula>$F$7&gt;60</formula>
    </cfRule>
    <cfRule type="expression" dxfId="235" priority="20">
      <formula>$F$7=60</formula>
    </cfRule>
    <cfRule type="expression" dxfId="234" priority="21">
      <formula>$F$7=50</formula>
    </cfRule>
    <cfRule type="expression" dxfId="233" priority="22">
      <formula>$F$7=40</formula>
    </cfRule>
    <cfRule type="expression" dxfId="232" priority="23">
      <formula>$F$7=30</formula>
    </cfRule>
    <cfRule type="expression" dxfId="231" priority="24">
      <formula>$F$7&lt;21</formula>
    </cfRule>
  </conditionalFormatting>
  <conditionalFormatting sqref="M7">
    <cfRule type="expression" dxfId="230" priority="25">
      <formula>$F$7&gt;70</formula>
    </cfRule>
    <cfRule type="expression" dxfId="229" priority="26">
      <formula>$F$7=70</formula>
    </cfRule>
    <cfRule type="expression" dxfId="228" priority="27">
      <formula>$F$7=60</formula>
    </cfRule>
    <cfRule type="expression" dxfId="227" priority="28">
      <formula>$F$7=50</formula>
    </cfRule>
    <cfRule type="expression" dxfId="226" priority="29">
      <formula>$F$7=40</formula>
    </cfRule>
    <cfRule type="expression" dxfId="225" priority="30">
      <formula>$F$7&lt;31</formula>
    </cfRule>
  </conditionalFormatting>
  <conditionalFormatting sqref="N7">
    <cfRule type="expression" dxfId="224" priority="31">
      <formula>$F$7&gt;80</formula>
    </cfRule>
    <cfRule type="expression" dxfId="223" priority="32">
      <formula>$F$7=80</formula>
    </cfRule>
    <cfRule type="expression" dxfId="222" priority="33">
      <formula>$F$7=70</formula>
    </cfRule>
    <cfRule type="expression" dxfId="221" priority="34">
      <formula>$F$7=60</formula>
    </cfRule>
    <cfRule type="expression" dxfId="220" priority="35">
      <formula>$F$7=50</formula>
    </cfRule>
    <cfRule type="expression" dxfId="219" priority="36">
      <formula>$F$7&lt;41</formula>
    </cfRule>
  </conditionalFormatting>
  <conditionalFormatting sqref="O7">
    <cfRule type="expression" dxfId="218" priority="37">
      <formula>$F$7&gt;90</formula>
    </cfRule>
    <cfRule type="expression" dxfId="217" priority="38">
      <formula>$F$7=90</formula>
    </cfRule>
    <cfRule type="expression" dxfId="216" priority="39">
      <formula>$F$7=80</formula>
    </cfRule>
    <cfRule type="expression" dxfId="215" priority="40">
      <formula>$F$7=70</formula>
    </cfRule>
    <cfRule type="expression" dxfId="214" priority="41">
      <formula>$F$7=60</formula>
    </cfRule>
    <cfRule type="expression" dxfId="213" priority="42">
      <formula>$F$7&lt;51</formula>
    </cfRule>
  </conditionalFormatting>
  <conditionalFormatting sqref="P7">
    <cfRule type="expression" dxfId="212" priority="43">
      <formula>$F$7&gt;90</formula>
    </cfRule>
    <cfRule type="expression" dxfId="211" priority="44">
      <formula>$F$7=90</formula>
    </cfRule>
    <cfRule type="expression" dxfId="210" priority="45">
      <formula>$F$7=80</formula>
    </cfRule>
    <cfRule type="expression" dxfId="209" priority="46">
      <formula>$F$7=70</formula>
    </cfRule>
    <cfRule type="expression" dxfId="208" priority="47">
      <formula>$F$7&lt;61</formula>
    </cfRule>
  </conditionalFormatting>
  <conditionalFormatting sqref="Q7">
    <cfRule type="expression" dxfId="207" priority="48">
      <formula>$F$7=90</formula>
    </cfRule>
    <cfRule type="expression" dxfId="206" priority="49">
      <formula>$F$7=100</formula>
    </cfRule>
    <cfRule type="expression" dxfId="205" priority="50">
      <formula>$F$7=80</formula>
    </cfRule>
    <cfRule type="expression" dxfId="204" priority="51">
      <formula>$F$7&lt;71</formula>
    </cfRule>
  </conditionalFormatting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DDBC-D7B3-AE49-8776-AF36E0AD6F9D}">
  <dimension ref="A1:AH46"/>
  <sheetViews>
    <sheetView topLeftCell="A5" zoomScaleNormal="100" workbookViewId="0">
      <selection activeCell="N26" sqref="N26"/>
    </sheetView>
  </sheetViews>
  <sheetFormatPr defaultColWidth="11.109375" defaultRowHeight="14.1"/>
  <cols>
    <col min="1" max="1" width="11" style="2" customWidth="1"/>
    <col min="2" max="2" width="2.109375" style="2" customWidth="1"/>
    <col min="3" max="3" width="1.44140625" style="2" customWidth="1"/>
    <col min="4" max="4" width="17" style="2" customWidth="1"/>
    <col min="5" max="5" width="3.77734375" style="2" customWidth="1"/>
    <col min="6" max="6" width="1.33203125" style="2" customWidth="1"/>
    <col min="7" max="7" width="2" style="2" customWidth="1"/>
    <col min="8" max="12" width="11.33203125" style="2" customWidth="1"/>
    <col min="13" max="13" width="12.109375" style="2" bestFit="1" customWidth="1"/>
    <col min="14" max="17" width="11.33203125" style="2" customWidth="1"/>
    <col min="18" max="18" width="4.44140625" style="2" customWidth="1"/>
    <col min="19" max="19" width="5.33203125" style="2" customWidth="1"/>
    <col min="20" max="20" width="1.44140625" style="2" customWidth="1"/>
    <col min="21" max="21" width="5.109375" style="2" customWidth="1"/>
    <col min="22" max="22" width="11.109375" style="2"/>
    <col min="23" max="23" width="5.44140625" style="2" customWidth="1"/>
    <col min="24" max="24" width="12.44140625" style="2" customWidth="1"/>
    <col min="25" max="25" width="0.77734375" style="2" customWidth="1"/>
    <col min="26" max="26" width="12.44140625" style="2" customWidth="1"/>
    <col min="27" max="27" width="5.109375" style="2" customWidth="1"/>
    <col min="28" max="28" width="5.44140625" style="2" customWidth="1"/>
    <col min="29" max="29" width="11.109375" style="2"/>
    <col min="30" max="30" width="3.109375" style="2" customWidth="1"/>
    <col min="31" max="16384" width="11.109375" style="2"/>
  </cols>
  <sheetData>
    <row r="1" spans="1:34" ht="14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4" ht="44.1" customHeight="1">
      <c r="A2" s="1"/>
      <c r="B2" s="43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4" ht="6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ht="20.100000000000001" customHeight="1">
      <c r="A4" s="1"/>
      <c r="B4" s="1"/>
      <c r="C4" s="1"/>
      <c r="E4" s="1"/>
      <c r="F4" s="1"/>
      <c r="S4" s="1"/>
      <c r="T4" s="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"/>
    </row>
    <row r="5" spans="1:34" ht="21.95" customHeight="1">
      <c r="A5" s="1"/>
      <c r="B5" s="1"/>
      <c r="C5" s="1"/>
      <c r="D5" s="11">
        <f>'Mein Risikoscore'!D6</f>
        <v>55</v>
      </c>
      <c r="E5" s="41"/>
      <c r="F5" s="4">
        <f>ROUND(D5,-1)</f>
        <v>60</v>
      </c>
      <c r="H5" s="5"/>
      <c r="I5" s="5"/>
      <c r="J5" s="5"/>
      <c r="K5" s="5"/>
      <c r="L5" s="5"/>
      <c r="M5" s="5"/>
      <c r="N5" s="5"/>
      <c r="O5" s="5"/>
      <c r="P5" s="5"/>
      <c r="Q5" s="5"/>
      <c r="S5" s="1"/>
      <c r="T5" s="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"/>
    </row>
    <row r="6" spans="1:34" ht="21" customHeight="1">
      <c r="A6" s="1"/>
      <c r="B6" s="1"/>
      <c r="C6" s="1"/>
      <c r="D6" s="40"/>
      <c r="E6" s="1"/>
      <c r="F6" s="6">
        <f>$AB$10*100</f>
        <v>0</v>
      </c>
      <c r="S6" s="1"/>
      <c r="T6" s="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"/>
    </row>
    <row r="7" spans="1:34" ht="38.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"/>
      <c r="U7" s="12"/>
      <c r="V7" s="12"/>
      <c r="W7" s="12"/>
      <c r="X7" s="55">
        <f>SUMIF(Q21:Q36,"Ja",N21:N37)</f>
        <v>500000</v>
      </c>
      <c r="Y7" s="55"/>
      <c r="Z7" s="55"/>
      <c r="AA7" s="14"/>
      <c r="AB7" s="56">
        <f>IF($X$7=0,0,$X$7/SUM($X$7:$Z$10))</f>
        <v>1</v>
      </c>
      <c r="AC7" s="56"/>
      <c r="AD7" s="56"/>
      <c r="AE7" s="12"/>
      <c r="AF7" s="1"/>
    </row>
    <row r="8" spans="1:34" ht="30.9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"/>
    </row>
    <row r="9" spans="1:34" ht="6" customHeight="1">
      <c r="A9" s="1"/>
      <c r="B9" s="1"/>
      <c r="C9" s="1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6"/>
      <c r="V9" s="16"/>
      <c r="W9" s="16"/>
      <c r="X9" s="16"/>
      <c r="Y9" s="16"/>
      <c r="Z9" s="16"/>
      <c r="AF9" s="1"/>
    </row>
    <row r="10" spans="1:34" ht="20.100000000000001" customHeight="1">
      <c r="A10" s="1"/>
      <c r="B10" s="1"/>
      <c r="C10" s="1"/>
      <c r="D10" s="53">
        <f>'Mein Risikoscore'!V6</f>
        <v>50</v>
      </c>
      <c r="E10" s="1"/>
      <c r="F10" s="1"/>
      <c r="S10" s="1"/>
      <c r="T10" s="1"/>
      <c r="U10" s="54"/>
      <c r="V10" s="54"/>
      <c r="X10" s="55">
        <f>SUMIF(Q21:Q36,"Ja",P21:P36)</f>
        <v>0</v>
      </c>
      <c r="Y10" s="55"/>
      <c r="Z10" s="55"/>
      <c r="AA10" s="17"/>
      <c r="AB10" s="57">
        <f>IF($X$10=0,0,$X$10/SUM($X$7:$Z$10))</f>
        <v>0</v>
      </c>
      <c r="AC10" s="57"/>
      <c r="AD10" s="57"/>
      <c r="AF10" s="1"/>
    </row>
    <row r="11" spans="1:34" ht="21.95" customHeight="1">
      <c r="A11" s="1"/>
      <c r="B11" s="1"/>
      <c r="C11" s="1"/>
      <c r="D11" s="53"/>
      <c r="E11" s="1"/>
      <c r="F11" s="4">
        <f>ROUND(D10,-1)</f>
        <v>50</v>
      </c>
      <c r="H11" s="5"/>
      <c r="I11" s="5"/>
      <c r="J11" s="5"/>
      <c r="K11" s="5"/>
      <c r="L11" s="5"/>
      <c r="M11" s="5"/>
      <c r="N11" s="5"/>
      <c r="O11" s="5"/>
      <c r="P11" s="5"/>
      <c r="Q11" s="5"/>
      <c r="S11" s="1"/>
      <c r="T11" s="1"/>
      <c r="AF11" s="1"/>
    </row>
    <row r="12" spans="1:34" ht="21" customHeight="1">
      <c r="A12" s="1"/>
      <c r="B12" s="1"/>
      <c r="C12" s="1"/>
      <c r="D12" s="53"/>
      <c r="E12" s="1"/>
      <c r="F12" s="6">
        <f>$AB$10*100</f>
        <v>0</v>
      </c>
      <c r="S12" s="1"/>
      <c r="T12" s="1"/>
      <c r="U12" s="58"/>
      <c r="V12" s="58"/>
      <c r="AF12" s="1"/>
    </row>
    <row r="13" spans="1:34" ht="21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4" ht="4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9"/>
      <c r="AH14" s="9"/>
    </row>
    <row r="15" spans="1:34" ht="21.95" hidden="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9"/>
      <c r="AH15" s="9"/>
    </row>
    <row r="16" spans="1:34" ht="6" customHeight="1">
      <c r="A16" s="1"/>
      <c r="B16" s="7"/>
      <c r="F16" s="7"/>
      <c r="G16" s="18"/>
      <c r="H16" s="18"/>
      <c r="I16" s="18"/>
      <c r="J16" s="18"/>
      <c r="K16" s="18"/>
      <c r="L16" s="7"/>
      <c r="M16" s="7"/>
      <c r="N16" s="7"/>
      <c r="O16" s="7"/>
      <c r="P16" s="7"/>
      <c r="Q16" s="7"/>
      <c r="R16" s="7"/>
      <c r="AA16" s="32" t="s">
        <v>3</v>
      </c>
      <c r="AB16" s="32" t="s">
        <v>3</v>
      </c>
      <c r="AC16" s="32" t="s">
        <v>3</v>
      </c>
      <c r="AD16" s="1"/>
      <c r="AE16" s="1"/>
      <c r="AF16" s="1"/>
    </row>
    <row r="17" spans="1:32" s="20" customFormat="1" ht="39.950000000000003" customHeight="1">
      <c r="A17" s="19"/>
      <c r="B17" s="7"/>
      <c r="F17" s="7"/>
      <c r="G17" s="21"/>
      <c r="H17" s="59" t="s">
        <v>4</v>
      </c>
      <c r="I17" s="59"/>
      <c r="J17" s="22"/>
      <c r="K17" s="59" t="s">
        <v>5</v>
      </c>
      <c r="L17" s="59"/>
      <c r="M17" s="7"/>
      <c r="N17" s="7"/>
      <c r="O17" s="7"/>
      <c r="P17" s="7"/>
      <c r="Q17" s="7"/>
      <c r="R17" s="7"/>
      <c r="S17" s="2"/>
      <c r="T17" s="2"/>
      <c r="U17" s="12"/>
      <c r="V17" s="12"/>
      <c r="W17" s="12"/>
      <c r="X17" s="12"/>
      <c r="Y17" s="12"/>
      <c r="Z17" s="12"/>
      <c r="AA17" s="2"/>
      <c r="AB17" s="2"/>
      <c r="AC17" s="2"/>
      <c r="AD17" s="13"/>
      <c r="AE17" s="13"/>
      <c r="AF17" s="19"/>
    </row>
    <row r="18" spans="1:32" ht="11.1" customHeight="1">
      <c r="A18" s="1"/>
      <c r="B18" s="7"/>
      <c r="D18" s="10"/>
      <c r="E18" s="44" t="s">
        <v>1</v>
      </c>
      <c r="F18" s="44"/>
      <c r="G18" s="44"/>
      <c r="H18" s="44"/>
      <c r="I18" s="44"/>
      <c r="K18" s="52"/>
      <c r="L18" s="52"/>
      <c r="M18" s="7"/>
      <c r="N18" s="7"/>
      <c r="O18" s="7"/>
      <c r="P18" s="7"/>
      <c r="Q18" s="7"/>
      <c r="R18" s="7"/>
      <c r="U18" s="12"/>
      <c r="V18" s="12"/>
      <c r="W18" s="12"/>
      <c r="X18" s="12"/>
      <c r="Y18" s="12"/>
      <c r="Z18" s="12"/>
      <c r="AD18" s="13"/>
      <c r="AE18" s="13"/>
      <c r="AF18" s="1"/>
    </row>
    <row r="19" spans="1:32" ht="12" customHeight="1">
      <c r="A19" s="1"/>
      <c r="B19" s="7"/>
      <c r="D19" s="10"/>
      <c r="E19" s="44"/>
      <c r="F19" s="44"/>
      <c r="G19" s="44"/>
      <c r="H19" s="44"/>
      <c r="I19" s="44"/>
      <c r="K19" s="52"/>
      <c r="L19" s="52"/>
      <c r="M19" s="7"/>
      <c r="N19" s="7"/>
      <c r="O19" s="7"/>
      <c r="P19" s="7"/>
      <c r="Q19" s="7"/>
      <c r="R19" s="7"/>
      <c r="U19" s="12"/>
      <c r="V19" s="12"/>
      <c r="W19" s="12"/>
      <c r="X19" s="12"/>
      <c r="Y19" s="12"/>
      <c r="Z19" s="12"/>
      <c r="AD19" s="13"/>
      <c r="AE19" s="13"/>
      <c r="AF19" s="1"/>
    </row>
    <row r="20" spans="1:32" ht="12" customHeight="1">
      <c r="A20" s="1"/>
      <c r="B20" s="7"/>
      <c r="D20" s="23"/>
      <c r="E20" s="23"/>
      <c r="F20" s="24"/>
      <c r="H20" s="52"/>
      <c r="I20" s="52"/>
      <c r="J20" s="7"/>
      <c r="K20" s="7"/>
      <c r="L20" s="7"/>
      <c r="M20" s="7"/>
      <c r="N20" s="25"/>
      <c r="O20" s="7"/>
      <c r="P20" s="7"/>
      <c r="Q20" s="7"/>
      <c r="R20" s="7"/>
      <c r="U20" s="12"/>
      <c r="V20" s="12"/>
      <c r="W20" s="12"/>
      <c r="X20" s="12"/>
      <c r="Y20" s="12"/>
      <c r="Z20" s="12"/>
      <c r="AD20" s="13"/>
      <c r="AE20" s="13"/>
      <c r="AF20" s="1"/>
    </row>
    <row r="21" spans="1:32" s="7" customFormat="1" ht="35.1" customHeight="1">
      <c r="A21" s="26"/>
      <c r="D21" s="60" t="s">
        <v>6</v>
      </c>
      <c r="E21" s="60"/>
      <c r="F21" s="60"/>
      <c r="G21" s="60"/>
      <c r="H21" s="60"/>
      <c r="J21" s="61">
        <v>10000</v>
      </c>
      <c r="K21" s="61"/>
      <c r="L21" s="27"/>
      <c r="M21" s="28">
        <v>1</v>
      </c>
      <c r="N21" s="29">
        <f>J21*M21</f>
        <v>10000</v>
      </c>
      <c r="O21" s="30">
        <f>1-M21</f>
        <v>0</v>
      </c>
      <c r="P21" s="31">
        <f>J21*O21</f>
        <v>0</v>
      </c>
      <c r="Q21" s="49" t="s">
        <v>7</v>
      </c>
      <c r="R21" s="49"/>
      <c r="T21" s="2"/>
      <c r="U21" s="32" t="s">
        <v>7</v>
      </c>
      <c r="V21" s="32" t="s">
        <v>7</v>
      </c>
      <c r="W21" s="32" t="s">
        <v>7</v>
      </c>
      <c r="X21" s="32" t="s">
        <v>7</v>
      </c>
      <c r="Y21" s="32" t="s">
        <v>7</v>
      </c>
      <c r="Z21" s="32" t="s">
        <v>7</v>
      </c>
      <c r="AA21" s="2"/>
      <c r="AB21" s="2"/>
      <c r="AC21" s="2"/>
      <c r="AD21" s="13"/>
      <c r="AE21" s="13"/>
      <c r="AF21" s="26"/>
    </row>
    <row r="22" spans="1:32" s="7" customFormat="1" ht="35.1" customHeight="1">
      <c r="A22" s="26"/>
      <c r="D22" s="51" t="s">
        <v>8</v>
      </c>
      <c r="E22" s="51"/>
      <c r="F22" s="51"/>
      <c r="G22" s="51"/>
      <c r="H22" s="51"/>
      <c r="J22" s="62">
        <v>30000</v>
      </c>
      <c r="K22" s="62"/>
      <c r="L22" s="27"/>
      <c r="M22" s="28">
        <v>1</v>
      </c>
      <c r="N22" s="29">
        <f t="shared" ref="N22:N36" si="0">J22*M22</f>
        <v>30000</v>
      </c>
      <c r="O22" s="33">
        <f t="shared" ref="O22:O36" si="1">1-M22</f>
        <v>0</v>
      </c>
      <c r="P22" s="31">
        <f t="shared" ref="P22:P36" si="2">J22*O22</f>
        <v>0</v>
      </c>
      <c r="Q22" s="50" t="s">
        <v>7</v>
      </c>
      <c r="R22" s="50"/>
      <c r="T22" s="2"/>
      <c r="U22" s="32" t="s">
        <v>3</v>
      </c>
      <c r="V22" s="32" t="s">
        <v>3</v>
      </c>
      <c r="W22" s="32" t="s">
        <v>3</v>
      </c>
      <c r="X22" s="32" t="s">
        <v>3</v>
      </c>
      <c r="Y22" s="32" t="s">
        <v>3</v>
      </c>
      <c r="Z22" s="32" t="s">
        <v>3</v>
      </c>
      <c r="AA22" s="2"/>
      <c r="AB22" s="2"/>
      <c r="AC22" s="2"/>
      <c r="AD22" s="13"/>
      <c r="AE22" s="13"/>
      <c r="AF22" s="26"/>
    </row>
    <row r="23" spans="1:32" s="7" customFormat="1" ht="35.1" customHeight="1">
      <c r="A23" s="26"/>
      <c r="D23" s="51" t="s">
        <v>9</v>
      </c>
      <c r="E23" s="51"/>
      <c r="F23" s="51"/>
      <c r="G23" s="51"/>
      <c r="H23" s="51"/>
      <c r="J23" s="62">
        <v>60000</v>
      </c>
      <c r="K23" s="62"/>
      <c r="L23" s="27"/>
      <c r="M23" s="37">
        <v>1</v>
      </c>
      <c r="N23" s="29">
        <f t="shared" si="0"/>
        <v>60000</v>
      </c>
      <c r="O23" s="28">
        <f t="shared" si="1"/>
        <v>0</v>
      </c>
      <c r="P23" s="31">
        <f t="shared" si="2"/>
        <v>0</v>
      </c>
      <c r="Q23" s="49" t="s">
        <v>7</v>
      </c>
      <c r="R23" s="49"/>
      <c r="T23" s="2"/>
      <c r="U23" s="2"/>
      <c r="V23" s="45" t="s">
        <v>10</v>
      </c>
      <c r="W23" s="45"/>
      <c r="X23" s="2"/>
      <c r="Y23" s="2"/>
      <c r="Z23" s="45" t="s">
        <v>11</v>
      </c>
      <c r="AA23" s="45"/>
      <c r="AB23" s="2"/>
      <c r="AC23" s="2"/>
      <c r="AD23" s="26"/>
      <c r="AE23" s="1"/>
      <c r="AF23" s="1"/>
    </row>
    <row r="24" spans="1:32" s="7" customFormat="1" ht="33.950000000000003" customHeight="1">
      <c r="A24" s="26"/>
      <c r="D24" s="51" t="s">
        <v>12</v>
      </c>
      <c r="E24" s="51"/>
      <c r="F24" s="51"/>
      <c r="G24" s="51"/>
      <c r="H24" s="51"/>
      <c r="J24" s="62">
        <v>300000</v>
      </c>
      <c r="K24" s="62"/>
      <c r="L24" s="27"/>
      <c r="M24" s="38">
        <v>1</v>
      </c>
      <c r="N24" s="29">
        <f t="shared" si="0"/>
        <v>300000</v>
      </c>
      <c r="O24" s="28">
        <f t="shared" si="1"/>
        <v>0</v>
      </c>
      <c r="P24" s="31">
        <f t="shared" si="2"/>
        <v>0</v>
      </c>
      <c r="Q24" s="49" t="s">
        <v>7</v>
      </c>
      <c r="R24" s="49"/>
      <c r="T24" s="2"/>
      <c r="U24" s="2"/>
      <c r="V24" s="45"/>
      <c r="W24" s="45"/>
      <c r="X24" s="2"/>
      <c r="Y24" s="2"/>
      <c r="Z24" s="46"/>
      <c r="AA24" s="46"/>
      <c r="AB24" s="2"/>
      <c r="AC24" s="2"/>
      <c r="AD24" s="26"/>
      <c r="AE24" s="1"/>
      <c r="AF24" s="1"/>
    </row>
    <row r="25" spans="1:32" s="7" customFormat="1" ht="35.1" customHeight="1">
      <c r="A25" s="26"/>
      <c r="D25" s="51" t="s">
        <v>13</v>
      </c>
      <c r="E25" s="51"/>
      <c r="F25" s="51"/>
      <c r="G25" s="51"/>
      <c r="H25" s="51"/>
      <c r="J25" s="62">
        <v>50000</v>
      </c>
      <c r="K25" s="62"/>
      <c r="L25" s="27"/>
      <c r="M25" s="38">
        <v>1</v>
      </c>
      <c r="N25" s="29">
        <f t="shared" si="0"/>
        <v>50000</v>
      </c>
      <c r="O25" s="28">
        <f t="shared" si="1"/>
        <v>0</v>
      </c>
      <c r="P25" s="31">
        <f t="shared" si="2"/>
        <v>0</v>
      </c>
      <c r="Q25" s="49" t="s">
        <v>7</v>
      </c>
      <c r="R25" s="49"/>
      <c r="T25" s="2"/>
      <c r="U25" s="2"/>
      <c r="V25" s="45" t="s">
        <v>14</v>
      </c>
      <c r="W25" s="45"/>
      <c r="X25" s="2"/>
      <c r="Y25" s="2"/>
      <c r="Z25" s="45" t="s">
        <v>15</v>
      </c>
      <c r="AA25" s="45"/>
      <c r="AB25" s="2"/>
      <c r="AC25" s="2"/>
      <c r="AD25" s="26"/>
      <c r="AE25" s="1"/>
      <c r="AF25" s="1"/>
    </row>
    <row r="26" spans="1:32" s="7" customFormat="1" ht="35.1" customHeight="1">
      <c r="A26" s="26"/>
      <c r="D26" s="51" t="s">
        <v>16</v>
      </c>
      <c r="E26" s="51"/>
      <c r="F26" s="51"/>
      <c r="G26" s="51"/>
      <c r="H26" s="51"/>
      <c r="J26" s="62">
        <v>50000</v>
      </c>
      <c r="K26" s="62"/>
      <c r="L26" s="27"/>
      <c r="M26" s="38">
        <v>1</v>
      </c>
      <c r="N26" s="29">
        <f t="shared" si="0"/>
        <v>50000</v>
      </c>
      <c r="O26" s="28">
        <f t="shared" si="1"/>
        <v>0</v>
      </c>
      <c r="P26" s="31">
        <f t="shared" si="2"/>
        <v>0</v>
      </c>
      <c r="Q26" s="49" t="s">
        <v>7</v>
      </c>
      <c r="R26" s="49"/>
      <c r="T26" s="2"/>
      <c r="U26" s="2"/>
      <c r="V26" s="45" t="s">
        <v>14</v>
      </c>
      <c r="W26" s="45"/>
      <c r="X26" s="2"/>
      <c r="Y26" s="2"/>
      <c r="Z26" s="45" t="s">
        <v>15</v>
      </c>
      <c r="AA26" s="45"/>
      <c r="AB26" s="2"/>
      <c r="AC26" s="2"/>
      <c r="AD26" s="26"/>
      <c r="AE26" s="13"/>
      <c r="AF26" s="19"/>
    </row>
    <row r="27" spans="1:32" s="7" customFormat="1" ht="35.1" customHeight="1">
      <c r="A27" s="26"/>
      <c r="D27" s="51"/>
      <c r="E27" s="51"/>
      <c r="F27" s="51"/>
      <c r="G27" s="51"/>
      <c r="H27" s="51"/>
      <c r="J27" s="62"/>
      <c r="K27" s="62"/>
      <c r="L27" s="27"/>
      <c r="M27" s="38"/>
      <c r="N27" s="29">
        <f t="shared" si="0"/>
        <v>0</v>
      </c>
      <c r="O27" s="28">
        <f t="shared" si="1"/>
        <v>1</v>
      </c>
      <c r="P27" s="31">
        <f t="shared" si="2"/>
        <v>0</v>
      </c>
      <c r="Q27" s="49" t="s">
        <v>7</v>
      </c>
      <c r="R27" s="49"/>
      <c r="T27" s="2"/>
      <c r="U27" s="2"/>
      <c r="V27" s="45"/>
      <c r="W27" s="45"/>
      <c r="X27" s="2"/>
      <c r="Y27" s="2"/>
      <c r="Z27" s="45"/>
      <c r="AA27" s="45"/>
      <c r="AB27" s="2"/>
      <c r="AC27" s="2"/>
      <c r="AD27" s="26"/>
      <c r="AE27" s="13"/>
      <c r="AF27" s="1"/>
    </row>
    <row r="28" spans="1:32" s="7" customFormat="1" ht="35.1" customHeight="1">
      <c r="A28" s="26"/>
      <c r="D28" s="51"/>
      <c r="E28" s="51"/>
      <c r="F28" s="51"/>
      <c r="G28" s="51"/>
      <c r="H28" s="51"/>
      <c r="J28" s="62"/>
      <c r="K28" s="62"/>
      <c r="L28" s="27"/>
      <c r="M28" s="38"/>
      <c r="N28" s="29">
        <f t="shared" si="0"/>
        <v>0</v>
      </c>
      <c r="O28" s="28">
        <f t="shared" si="1"/>
        <v>1</v>
      </c>
      <c r="P28" s="31">
        <f t="shared" si="2"/>
        <v>0</v>
      </c>
      <c r="Q28" s="49" t="s">
        <v>7</v>
      </c>
      <c r="R28" s="49"/>
      <c r="T28" s="2"/>
      <c r="U28" s="2"/>
      <c r="V28" s="45"/>
      <c r="W28" s="45"/>
      <c r="X28" s="2"/>
      <c r="Y28" s="2"/>
      <c r="Z28" s="45"/>
      <c r="AA28" s="45"/>
      <c r="AB28" s="2"/>
      <c r="AC28" s="2"/>
      <c r="AD28" s="1"/>
      <c r="AE28" s="13"/>
      <c r="AF28" s="1"/>
    </row>
    <row r="29" spans="1:32" s="7" customFormat="1" ht="35.1" customHeight="1">
      <c r="A29" s="26"/>
      <c r="D29" s="51"/>
      <c r="E29" s="51"/>
      <c r="F29" s="51"/>
      <c r="G29" s="51"/>
      <c r="H29" s="51"/>
      <c r="J29" s="62"/>
      <c r="K29" s="62"/>
      <c r="L29" s="27"/>
      <c r="M29" s="38"/>
      <c r="N29" s="29">
        <f t="shared" si="0"/>
        <v>0</v>
      </c>
      <c r="O29" s="28">
        <f t="shared" si="1"/>
        <v>1</v>
      </c>
      <c r="P29" s="31">
        <f t="shared" si="2"/>
        <v>0</v>
      </c>
      <c r="Q29" s="49" t="s">
        <v>3</v>
      </c>
      <c r="R29" s="49"/>
      <c r="T29" s="2"/>
      <c r="U29" s="2"/>
      <c r="V29" s="45"/>
      <c r="W29" s="45"/>
      <c r="X29" s="2"/>
      <c r="Y29" s="2"/>
      <c r="Z29" s="45"/>
      <c r="AA29" s="45"/>
      <c r="AB29" s="2"/>
      <c r="AC29" s="2"/>
      <c r="AD29" s="1"/>
      <c r="AE29" s="13"/>
      <c r="AF29" s="1"/>
    </row>
    <row r="30" spans="1:32" s="7" customFormat="1" ht="35.1" customHeight="1">
      <c r="A30" s="26"/>
      <c r="D30" s="51"/>
      <c r="E30" s="51"/>
      <c r="F30" s="51"/>
      <c r="G30" s="51"/>
      <c r="H30" s="51"/>
      <c r="J30" s="62"/>
      <c r="K30" s="62"/>
      <c r="L30" s="27"/>
      <c r="M30" s="38"/>
      <c r="N30" s="29">
        <f t="shared" si="0"/>
        <v>0</v>
      </c>
      <c r="O30" s="28">
        <f t="shared" si="1"/>
        <v>1</v>
      </c>
      <c r="P30" s="31">
        <f t="shared" si="2"/>
        <v>0</v>
      </c>
      <c r="Q30" s="49" t="s">
        <v>7</v>
      </c>
      <c r="R30" s="49"/>
      <c r="T30" s="2"/>
      <c r="U30" s="2"/>
      <c r="V30" s="45"/>
      <c r="W30" s="45"/>
      <c r="X30" s="2"/>
      <c r="Y30" s="2"/>
      <c r="Z30" s="45"/>
      <c r="AA30" s="45"/>
      <c r="AB30" s="2"/>
      <c r="AC30" s="2"/>
      <c r="AD30" s="1"/>
      <c r="AE30" s="13"/>
      <c r="AF30" s="26"/>
    </row>
    <row r="31" spans="1:32" s="7" customFormat="1" ht="35.1" customHeight="1">
      <c r="A31" s="26"/>
      <c r="D31" s="51"/>
      <c r="E31" s="51"/>
      <c r="F31" s="51"/>
      <c r="G31" s="51"/>
      <c r="H31" s="51"/>
      <c r="J31" s="62"/>
      <c r="K31" s="62"/>
      <c r="L31" s="27"/>
      <c r="M31" s="38"/>
      <c r="N31" s="29">
        <f t="shared" si="0"/>
        <v>0</v>
      </c>
      <c r="O31" s="28">
        <f t="shared" si="1"/>
        <v>1</v>
      </c>
      <c r="P31" s="31">
        <f t="shared" si="2"/>
        <v>0</v>
      </c>
      <c r="Q31" s="49" t="s">
        <v>7</v>
      </c>
      <c r="R31" s="49"/>
      <c r="T31" s="2"/>
      <c r="U31" s="2"/>
      <c r="V31" s="45"/>
      <c r="W31" s="45"/>
      <c r="X31" s="2"/>
      <c r="Y31" s="2"/>
      <c r="Z31" s="45"/>
      <c r="AA31" s="45"/>
      <c r="AB31" s="2"/>
      <c r="AC31" s="2"/>
      <c r="AD31" s="1"/>
      <c r="AE31" s="13"/>
      <c r="AF31" s="26"/>
    </row>
    <row r="32" spans="1:32" s="7" customFormat="1" ht="35.1" customHeight="1">
      <c r="A32" s="26"/>
      <c r="D32" s="51"/>
      <c r="E32" s="51"/>
      <c r="F32" s="51"/>
      <c r="G32" s="51"/>
      <c r="H32" s="51"/>
      <c r="J32" s="62"/>
      <c r="K32" s="62"/>
      <c r="L32" s="27"/>
      <c r="M32" s="38"/>
      <c r="N32" s="29">
        <f t="shared" si="0"/>
        <v>0</v>
      </c>
      <c r="O32" s="28">
        <f t="shared" si="1"/>
        <v>1</v>
      </c>
      <c r="P32" s="31">
        <f t="shared" si="2"/>
        <v>0</v>
      </c>
      <c r="Q32" s="49" t="s">
        <v>7</v>
      </c>
      <c r="R32" s="49"/>
      <c r="T32" s="2"/>
      <c r="U32" s="2"/>
      <c r="V32" s="45"/>
      <c r="W32" s="45"/>
      <c r="X32" s="2"/>
      <c r="Y32" s="2"/>
      <c r="Z32" s="45"/>
      <c r="AA32" s="45"/>
      <c r="AB32" s="2"/>
      <c r="AC32" s="2"/>
      <c r="AD32" s="1"/>
      <c r="AE32" s="1"/>
      <c r="AF32" s="26"/>
    </row>
    <row r="33" spans="1:32" s="7" customFormat="1" ht="35.1" customHeight="1">
      <c r="A33" s="26"/>
      <c r="D33" s="51"/>
      <c r="E33" s="51"/>
      <c r="F33" s="51"/>
      <c r="G33" s="51"/>
      <c r="H33" s="51"/>
      <c r="J33" s="62"/>
      <c r="K33" s="62"/>
      <c r="L33" s="27"/>
      <c r="M33" s="38"/>
      <c r="N33" s="29">
        <f t="shared" si="0"/>
        <v>0</v>
      </c>
      <c r="O33" s="28">
        <f t="shared" si="1"/>
        <v>1</v>
      </c>
      <c r="P33" s="31">
        <f t="shared" si="2"/>
        <v>0</v>
      </c>
      <c r="Q33" s="49" t="s">
        <v>7</v>
      </c>
      <c r="R33" s="49"/>
      <c r="T33" s="2"/>
      <c r="U33" s="2"/>
      <c r="V33" s="45"/>
      <c r="W33" s="45"/>
      <c r="X33" s="2"/>
      <c r="Y33" s="2"/>
      <c r="Z33" s="45"/>
      <c r="AA33" s="45"/>
      <c r="AB33" s="2"/>
      <c r="AC33" s="2"/>
      <c r="AD33" s="1"/>
      <c r="AE33" s="1"/>
      <c r="AF33" s="26"/>
    </row>
    <row r="34" spans="1:32" s="7" customFormat="1" ht="35.1" customHeight="1">
      <c r="A34" s="26"/>
      <c r="D34" s="51"/>
      <c r="E34" s="51"/>
      <c r="F34" s="51"/>
      <c r="G34" s="51"/>
      <c r="H34" s="51"/>
      <c r="J34" s="62"/>
      <c r="K34" s="62"/>
      <c r="L34" s="27"/>
      <c r="M34" s="38"/>
      <c r="N34" s="29">
        <f t="shared" si="0"/>
        <v>0</v>
      </c>
      <c r="O34" s="28">
        <f t="shared" si="1"/>
        <v>1</v>
      </c>
      <c r="P34" s="31">
        <f t="shared" si="2"/>
        <v>0</v>
      </c>
      <c r="Q34" s="49" t="s">
        <v>7</v>
      </c>
      <c r="R34" s="49"/>
      <c r="T34" s="2"/>
      <c r="U34" s="2"/>
      <c r="V34" s="45"/>
      <c r="W34" s="45"/>
      <c r="X34" s="2"/>
      <c r="Y34" s="2"/>
      <c r="Z34" s="45"/>
      <c r="AA34" s="45"/>
      <c r="AB34" s="2"/>
      <c r="AC34" s="2"/>
      <c r="AD34" s="1"/>
      <c r="AE34" s="1"/>
      <c r="AF34" s="26"/>
    </row>
    <row r="35" spans="1:32" s="7" customFormat="1" ht="35.1" customHeight="1">
      <c r="A35" s="26"/>
      <c r="D35" s="51"/>
      <c r="E35" s="51"/>
      <c r="F35" s="51"/>
      <c r="G35" s="51"/>
      <c r="H35" s="51"/>
      <c r="J35" s="62"/>
      <c r="K35" s="62"/>
      <c r="L35" s="27"/>
      <c r="M35" s="38"/>
      <c r="N35" s="29">
        <f t="shared" si="0"/>
        <v>0</v>
      </c>
      <c r="O35" s="28">
        <f t="shared" si="1"/>
        <v>1</v>
      </c>
      <c r="P35" s="31">
        <f t="shared" si="2"/>
        <v>0</v>
      </c>
      <c r="Q35" s="49" t="s">
        <v>3</v>
      </c>
      <c r="R35" s="49"/>
      <c r="T35" s="2"/>
      <c r="U35" s="2"/>
      <c r="V35" s="45"/>
      <c r="W35" s="45"/>
      <c r="X35" s="2"/>
      <c r="Y35" s="2"/>
      <c r="Z35" s="45"/>
      <c r="AA35" s="45"/>
      <c r="AB35" s="2"/>
      <c r="AC35" s="2"/>
      <c r="AD35" s="1"/>
      <c r="AE35" s="1"/>
      <c r="AF35" s="26"/>
    </row>
    <row r="36" spans="1:32" s="7" customFormat="1" ht="35.1" customHeight="1">
      <c r="A36" s="26"/>
      <c r="D36" s="66"/>
      <c r="E36" s="66"/>
      <c r="F36" s="66"/>
      <c r="G36" s="66"/>
      <c r="H36" s="66"/>
      <c r="J36" s="63"/>
      <c r="K36" s="63"/>
      <c r="L36" s="27"/>
      <c r="M36" s="39"/>
      <c r="N36" s="29">
        <f t="shared" si="0"/>
        <v>0</v>
      </c>
      <c r="O36" s="28">
        <f t="shared" si="1"/>
        <v>1</v>
      </c>
      <c r="P36" s="34">
        <f t="shared" si="2"/>
        <v>0</v>
      </c>
      <c r="Q36" s="65" t="s">
        <v>7</v>
      </c>
      <c r="R36" s="65"/>
      <c r="T36" s="2"/>
      <c r="U36" s="2"/>
      <c r="V36" s="45"/>
      <c r="W36" s="45"/>
      <c r="X36" s="2"/>
      <c r="Y36" s="2"/>
      <c r="Z36" s="45"/>
      <c r="AA36" s="45"/>
      <c r="AB36" s="2"/>
      <c r="AC36" s="2"/>
      <c r="AD36" s="1"/>
      <c r="AE36" s="1"/>
      <c r="AF36" s="26"/>
    </row>
    <row r="37" spans="1:32" s="7" customFormat="1" ht="27.95" customHeight="1" thickBot="1">
      <c r="A37" s="26"/>
      <c r="D37" s="48" t="s">
        <v>17</v>
      </c>
      <c r="E37" s="48"/>
      <c r="F37" s="48"/>
      <c r="G37" s="48"/>
      <c r="H37" s="48"/>
      <c r="J37" s="47">
        <f>SUM(J21:J36)</f>
        <v>500000</v>
      </c>
      <c r="K37" s="47"/>
      <c r="L37" s="35"/>
      <c r="M37" s="36">
        <f>SUM(N21:N37)</f>
        <v>500000</v>
      </c>
      <c r="N37" s="29"/>
      <c r="O37" s="36">
        <f>SUM(P21:P37)</f>
        <v>0</v>
      </c>
      <c r="P37" s="35"/>
      <c r="Q37" s="35"/>
      <c r="R37" s="35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"/>
      <c r="AE37" s="1"/>
      <c r="AF37" s="26"/>
    </row>
    <row r="38" spans="1:32" s="7" customFormat="1" ht="27.95" customHeight="1" thickTop="1">
      <c r="A38" s="26"/>
      <c r="D38" s="24"/>
      <c r="E38" s="24"/>
      <c r="F38" s="24"/>
      <c r="J38" s="64"/>
      <c r="K38" s="64"/>
      <c r="L38" s="64"/>
      <c r="M38" s="64"/>
      <c r="N38" s="20"/>
      <c r="O38" s="64"/>
      <c r="P38" s="64"/>
      <c r="Q38" s="64"/>
      <c r="R38" s="6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"/>
      <c r="AE38" s="1"/>
      <c r="AF38" s="26"/>
    </row>
    <row r="39" spans="1:32" s="7" customFormat="1" ht="27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3"/>
      <c r="Z39" s="1"/>
      <c r="AA39" s="1"/>
      <c r="AB39" s="1"/>
      <c r="AC39" s="1"/>
      <c r="AD39" s="1"/>
      <c r="AE39" s="1"/>
      <c r="AF39" s="26"/>
    </row>
    <row r="40" spans="1:32" ht="3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3"/>
      <c r="Z40" s="1"/>
      <c r="AA40" s="1"/>
      <c r="AB40" s="1"/>
      <c r="AC40" s="1"/>
      <c r="AD40" s="1"/>
      <c r="AE40" s="1"/>
      <c r="AF40" s="1"/>
    </row>
    <row r="41" spans="1:32" ht="29.4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Y42" s="1"/>
      <c r="Z42" s="1"/>
      <c r="AA42" s="1"/>
      <c r="AB42" s="1"/>
      <c r="AC42" s="1"/>
      <c r="AD42" s="1"/>
      <c r="AE42" s="1"/>
      <c r="AF42" s="1"/>
    </row>
    <row r="43" spans="1:32" ht="6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Y43" s="1"/>
      <c r="Z43" s="1"/>
      <c r="AA43" s="1"/>
      <c r="AB43" s="1"/>
      <c r="AC43" s="1"/>
      <c r="AD43" s="1"/>
      <c r="AE43" s="1"/>
      <c r="AF43" s="1"/>
    </row>
    <row r="44" spans="1:32" s="7" customFormat="1" ht="19.35000000000000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6"/>
      <c r="Z44" s="26"/>
      <c r="AA44" s="26"/>
      <c r="AB44" s="26"/>
      <c r="AC44" s="26"/>
      <c r="AD44" s="26"/>
      <c r="AE44" s="26"/>
      <c r="AF44" s="26"/>
    </row>
    <row r="45" spans="1:32" s="7" customFormat="1" ht="6.6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26"/>
      <c r="Z45" s="26"/>
      <c r="AA45" s="26"/>
      <c r="AB45" s="26"/>
      <c r="AC45" s="26"/>
      <c r="AD45" s="26"/>
      <c r="AE45" s="26"/>
      <c r="AF45" s="26"/>
    </row>
    <row r="46" spans="1:32" ht="18.60000000000000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Y46" s="1"/>
      <c r="Z46" s="1"/>
      <c r="AA46" s="1"/>
      <c r="AB46" s="1"/>
      <c r="AC46" s="1"/>
      <c r="AD46" s="1"/>
      <c r="AE46" s="1"/>
      <c r="AF46" s="1"/>
    </row>
  </sheetData>
  <sheetProtection selectLockedCells="1"/>
  <mergeCells count="94">
    <mergeCell ref="J38:M38"/>
    <mergeCell ref="O38:R38"/>
    <mergeCell ref="D27:H27"/>
    <mergeCell ref="D28:H28"/>
    <mergeCell ref="D26:H26"/>
    <mergeCell ref="J26:K26"/>
    <mergeCell ref="J27:K27"/>
    <mergeCell ref="J28:K28"/>
    <mergeCell ref="Q34:R34"/>
    <mergeCell ref="Q35:R35"/>
    <mergeCell ref="Q36:R36"/>
    <mergeCell ref="D36:H36"/>
    <mergeCell ref="D34:H34"/>
    <mergeCell ref="D35:H35"/>
    <mergeCell ref="J33:K33"/>
    <mergeCell ref="J34:K34"/>
    <mergeCell ref="J35:K35"/>
    <mergeCell ref="J36:K36"/>
    <mergeCell ref="D31:H31"/>
    <mergeCell ref="D32:H32"/>
    <mergeCell ref="J31:K31"/>
    <mergeCell ref="J32:K32"/>
    <mergeCell ref="D33:H33"/>
    <mergeCell ref="D25:H25"/>
    <mergeCell ref="J24:K24"/>
    <mergeCell ref="J25:K25"/>
    <mergeCell ref="D29:H29"/>
    <mergeCell ref="D30:H30"/>
    <mergeCell ref="J29:K29"/>
    <mergeCell ref="J30:K30"/>
    <mergeCell ref="J21:K21"/>
    <mergeCell ref="D22:H22"/>
    <mergeCell ref="D23:H23"/>
    <mergeCell ref="J22:K22"/>
    <mergeCell ref="J23:K23"/>
    <mergeCell ref="D24:H24"/>
    <mergeCell ref="K19:L19"/>
    <mergeCell ref="B2:AE2"/>
    <mergeCell ref="D10:D12"/>
    <mergeCell ref="U10:V10"/>
    <mergeCell ref="X7:Z7"/>
    <mergeCell ref="AB7:AD7"/>
    <mergeCell ref="X10:Z10"/>
    <mergeCell ref="AB10:AD10"/>
    <mergeCell ref="U12:V12"/>
    <mergeCell ref="E18:I19"/>
    <mergeCell ref="H17:I17"/>
    <mergeCell ref="K17:L17"/>
    <mergeCell ref="K18:L18"/>
    <mergeCell ref="H20:I20"/>
    <mergeCell ref="D21:H21"/>
    <mergeCell ref="V23:W23"/>
    <mergeCell ref="J37:K37"/>
    <mergeCell ref="D37:H37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V34:W34"/>
    <mergeCell ref="V35:W35"/>
    <mergeCell ref="V36:W36"/>
    <mergeCell ref="V28:W28"/>
    <mergeCell ref="V29:W29"/>
    <mergeCell ref="V30:W30"/>
    <mergeCell ref="V31:W31"/>
    <mergeCell ref="V32:W32"/>
    <mergeCell ref="V24:W24"/>
    <mergeCell ref="V25:W25"/>
    <mergeCell ref="V26:W26"/>
    <mergeCell ref="V27:W27"/>
    <mergeCell ref="V33:W33"/>
    <mergeCell ref="Z35:AA35"/>
    <mergeCell ref="Z36:AA36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Z34:AA34"/>
  </mergeCells>
  <conditionalFormatting sqref="H11">
    <cfRule type="expression" dxfId="203" priority="52">
      <formula>$F$11&gt;29</formula>
    </cfRule>
    <cfRule type="expression" dxfId="202" priority="53">
      <formula>$F$11=20</formula>
    </cfRule>
    <cfRule type="expression" dxfId="201" priority="54">
      <formula>$F$11=10</formula>
    </cfRule>
  </conditionalFormatting>
  <conditionalFormatting sqref="I11">
    <cfRule type="expression" dxfId="200" priority="55">
      <formula>$F$11&gt;30</formula>
    </cfRule>
    <cfRule type="expression" dxfId="199" priority="56">
      <formula>$F$11=30</formula>
    </cfRule>
    <cfRule type="expression" dxfId="198" priority="57">
      <formula>$F$11=20</formula>
    </cfRule>
    <cfRule type="expression" dxfId="197" priority="58">
      <formula>$F$11=10</formula>
    </cfRule>
  </conditionalFormatting>
  <conditionalFormatting sqref="J11">
    <cfRule type="expression" dxfId="196" priority="59">
      <formula>$F$11=30</formula>
    </cfRule>
    <cfRule type="expression" dxfId="195" priority="60">
      <formula>$F$11&gt;40</formula>
    </cfRule>
    <cfRule type="expression" dxfId="194" priority="61">
      <formula>$F$11=20</formula>
    </cfRule>
    <cfRule type="expression" dxfId="193" priority="62">
      <formula>$F$11=40</formula>
    </cfRule>
    <cfRule type="expression" dxfId="192" priority="63">
      <formula>$F$11=10</formula>
    </cfRule>
  </conditionalFormatting>
  <conditionalFormatting sqref="K11">
    <cfRule type="expression" dxfId="191" priority="64">
      <formula>$F$11&gt;50</formula>
    </cfRule>
    <cfRule type="expression" dxfId="190" priority="65">
      <formula>$F$11=50</formula>
    </cfRule>
    <cfRule type="expression" dxfId="189" priority="66">
      <formula>$F$11=40</formula>
    </cfRule>
    <cfRule type="expression" dxfId="188" priority="67">
      <formula>$F$11=30</formula>
    </cfRule>
    <cfRule type="expression" dxfId="187" priority="68">
      <formula>$F$11=20</formula>
    </cfRule>
    <cfRule type="expression" dxfId="186" priority="69">
      <formula>$F$11=10</formula>
    </cfRule>
  </conditionalFormatting>
  <conditionalFormatting sqref="L11">
    <cfRule type="expression" dxfId="185" priority="70">
      <formula>$F$11&gt;60</formula>
    </cfRule>
    <cfRule type="expression" dxfId="184" priority="71">
      <formula>$F$11=60</formula>
    </cfRule>
    <cfRule type="expression" dxfId="183" priority="72">
      <formula>$F$11=50</formula>
    </cfRule>
    <cfRule type="expression" dxfId="182" priority="73">
      <formula>$F$11=40</formula>
    </cfRule>
    <cfRule type="expression" dxfId="181" priority="74">
      <formula>$F$11=30</formula>
    </cfRule>
    <cfRule type="expression" dxfId="180" priority="75">
      <formula>$F$11&lt;21</formula>
    </cfRule>
  </conditionalFormatting>
  <conditionalFormatting sqref="M11">
    <cfRule type="expression" dxfId="179" priority="76">
      <formula>$F$11&gt;70</formula>
    </cfRule>
    <cfRule type="expression" dxfId="178" priority="77">
      <formula>$F$11=70</formula>
    </cfRule>
    <cfRule type="expression" dxfId="177" priority="78">
      <formula>$F$11=60</formula>
    </cfRule>
    <cfRule type="expression" dxfId="176" priority="79">
      <formula>$F$11=50</formula>
    </cfRule>
    <cfRule type="expression" dxfId="175" priority="80">
      <formula>$F$11=40</formula>
    </cfRule>
    <cfRule type="expression" dxfId="174" priority="81">
      <formula>$F$11&lt;31</formula>
    </cfRule>
  </conditionalFormatting>
  <conditionalFormatting sqref="N11">
    <cfRule type="expression" dxfId="173" priority="82">
      <formula>$F$11&gt;80</formula>
    </cfRule>
    <cfRule type="expression" dxfId="172" priority="83">
      <formula>$F$11=80</formula>
    </cfRule>
    <cfRule type="expression" dxfId="171" priority="84">
      <formula>$F$11=70</formula>
    </cfRule>
    <cfRule type="expression" dxfId="170" priority="85">
      <formula>$F$11=60</formula>
    </cfRule>
    <cfRule type="expression" dxfId="169" priority="86">
      <formula>$F$11=50</formula>
    </cfRule>
    <cfRule type="expression" dxfId="168" priority="87">
      <formula>$F$11&lt;41</formula>
    </cfRule>
  </conditionalFormatting>
  <conditionalFormatting sqref="O11">
    <cfRule type="expression" dxfId="167" priority="88">
      <formula>$F$11&gt;90</formula>
    </cfRule>
    <cfRule type="expression" dxfId="166" priority="89">
      <formula>$F$11=90</formula>
    </cfRule>
    <cfRule type="expression" dxfId="165" priority="90">
      <formula>$F$11=80</formula>
    </cfRule>
    <cfRule type="expression" dxfId="164" priority="91">
      <formula>$F$11=70</formula>
    </cfRule>
    <cfRule type="expression" dxfId="163" priority="92">
      <formula>$F$11=60</formula>
    </cfRule>
    <cfRule type="expression" dxfId="162" priority="93">
      <formula>$F$11&lt;51</formula>
    </cfRule>
  </conditionalFormatting>
  <conditionalFormatting sqref="P11">
    <cfRule type="expression" dxfId="161" priority="94">
      <formula>$F$11&gt;90</formula>
    </cfRule>
    <cfRule type="expression" dxfId="160" priority="95">
      <formula>$F$11=90</formula>
    </cfRule>
    <cfRule type="expression" dxfId="159" priority="96">
      <formula>$F$11=80</formula>
    </cfRule>
    <cfRule type="expression" dxfId="158" priority="97">
      <formula>$F$11=70</formula>
    </cfRule>
    <cfRule type="expression" dxfId="157" priority="98">
      <formula>$F$11&lt;61</formula>
    </cfRule>
  </conditionalFormatting>
  <conditionalFormatting sqref="Q11">
    <cfRule type="expression" dxfId="156" priority="99">
      <formula>$F$11=90</formula>
    </cfRule>
    <cfRule type="expression" dxfId="155" priority="100">
      <formula>$F$11=100</formula>
    </cfRule>
    <cfRule type="expression" dxfId="154" priority="101">
      <formula>$F$11=80</formula>
    </cfRule>
    <cfRule type="expression" dxfId="153" priority="102">
      <formula>$F$11&lt;71</formula>
    </cfRule>
  </conditionalFormatting>
  <conditionalFormatting sqref="H5">
    <cfRule type="expression" dxfId="152" priority="1">
      <formula>$F$5&gt;29</formula>
    </cfRule>
    <cfRule type="expression" dxfId="151" priority="2">
      <formula>$F$5=20</formula>
    </cfRule>
    <cfRule type="expression" dxfId="150" priority="3">
      <formula>$F$5=10</formula>
    </cfRule>
  </conditionalFormatting>
  <conditionalFormatting sqref="I5">
    <cfRule type="expression" dxfId="149" priority="4">
      <formula>$F$5&gt;30</formula>
    </cfRule>
    <cfRule type="expression" dxfId="148" priority="5">
      <formula>$F$5=30</formula>
    </cfRule>
    <cfRule type="expression" dxfId="147" priority="6">
      <formula>$F$5=20</formula>
    </cfRule>
    <cfRule type="expression" dxfId="146" priority="7">
      <formula>$F$5=10</formula>
    </cfRule>
  </conditionalFormatting>
  <conditionalFormatting sqref="J5">
    <cfRule type="expression" dxfId="145" priority="8">
      <formula>$F$5=30</formula>
    </cfRule>
    <cfRule type="expression" dxfId="144" priority="9">
      <formula>$F$5&gt;40</formula>
    </cfRule>
    <cfRule type="expression" dxfId="143" priority="10">
      <formula>$F$5=20</formula>
    </cfRule>
    <cfRule type="expression" dxfId="142" priority="11">
      <formula>$F$5=40</formula>
    </cfRule>
    <cfRule type="expression" dxfId="141" priority="12">
      <formula>$F$5=10</formula>
    </cfRule>
  </conditionalFormatting>
  <conditionalFormatting sqref="K5">
    <cfRule type="expression" dxfId="140" priority="13">
      <formula>$F$5&gt;50</formula>
    </cfRule>
    <cfRule type="expression" dxfId="139" priority="14">
      <formula>$F$5=50</formula>
    </cfRule>
    <cfRule type="expression" dxfId="138" priority="15">
      <formula>$F$5=40</formula>
    </cfRule>
    <cfRule type="expression" dxfId="137" priority="16">
      <formula>$F$5=30</formula>
    </cfRule>
    <cfRule type="expression" dxfId="136" priority="17">
      <formula>$F$5=20</formula>
    </cfRule>
    <cfRule type="expression" dxfId="135" priority="18">
      <formula>$F$5=10</formula>
    </cfRule>
  </conditionalFormatting>
  <conditionalFormatting sqref="L5">
    <cfRule type="expression" dxfId="134" priority="19">
      <formula>$F$5&gt;60</formula>
    </cfRule>
    <cfRule type="expression" dxfId="133" priority="20">
      <formula>$F$5=60</formula>
    </cfRule>
    <cfRule type="expression" dxfId="132" priority="21">
      <formula>$F$5=50</formula>
    </cfRule>
    <cfRule type="expression" dxfId="131" priority="22">
      <formula>$F$5=40</formula>
    </cfRule>
    <cfRule type="expression" dxfId="130" priority="23">
      <formula>$F$5=30</formula>
    </cfRule>
    <cfRule type="expression" dxfId="129" priority="24">
      <formula>$F$5&lt;21</formula>
    </cfRule>
  </conditionalFormatting>
  <conditionalFormatting sqref="M5">
    <cfRule type="expression" dxfId="128" priority="25">
      <formula>$F$5&gt;70</formula>
    </cfRule>
    <cfRule type="expression" dxfId="127" priority="26">
      <formula>$F$5=70</formula>
    </cfRule>
    <cfRule type="expression" dxfId="126" priority="27">
      <formula>$F$5=60</formula>
    </cfRule>
    <cfRule type="expression" dxfId="125" priority="28">
      <formula>$F$5=50</formula>
    </cfRule>
    <cfRule type="expression" dxfId="124" priority="29">
      <formula>$F$5=40</formula>
    </cfRule>
    <cfRule type="expression" dxfId="123" priority="30">
      <formula>$F$5&lt;31</formula>
    </cfRule>
  </conditionalFormatting>
  <conditionalFormatting sqref="N5">
    <cfRule type="expression" dxfId="122" priority="31">
      <formula>$F$5&gt;80</formula>
    </cfRule>
    <cfRule type="expression" dxfId="121" priority="32">
      <formula>$F$5=80</formula>
    </cfRule>
    <cfRule type="expression" dxfId="120" priority="33">
      <formula>$F$5=70</formula>
    </cfRule>
    <cfRule type="expression" dxfId="119" priority="34">
      <formula>$F$5=60</formula>
    </cfRule>
    <cfRule type="expression" dxfId="118" priority="35">
      <formula>$F$5=50</formula>
    </cfRule>
    <cfRule type="expression" dxfId="117" priority="36">
      <formula>$F$5&lt;41</formula>
    </cfRule>
  </conditionalFormatting>
  <conditionalFormatting sqref="O5">
    <cfRule type="expression" dxfId="116" priority="37">
      <formula>$F$5&gt;90</formula>
    </cfRule>
    <cfRule type="expression" dxfId="115" priority="38">
      <formula>$F$5=90</formula>
    </cfRule>
    <cfRule type="expression" dxfId="114" priority="39">
      <formula>$F$5=80</formula>
    </cfRule>
    <cfRule type="expression" dxfId="113" priority="40">
      <formula>$F$5=70</formula>
    </cfRule>
    <cfRule type="expression" dxfId="112" priority="41">
      <formula>$F$5=60</formula>
    </cfRule>
    <cfRule type="expression" dxfId="111" priority="42">
      <formula>$F$5&lt;51</formula>
    </cfRule>
  </conditionalFormatting>
  <conditionalFormatting sqref="P5">
    <cfRule type="expression" dxfId="110" priority="43">
      <formula>$F$5&gt;90</formula>
    </cfRule>
    <cfRule type="expression" dxfId="109" priority="44">
      <formula>$F$5=90</formula>
    </cfRule>
    <cfRule type="expression" dxfId="108" priority="45">
      <formula>$F$5=80</formula>
    </cfRule>
    <cfRule type="expression" dxfId="107" priority="46">
      <formula>$F$5=70</formula>
    </cfRule>
    <cfRule type="expression" dxfId="106" priority="47">
      <formula>$F$5&lt;61</formula>
    </cfRule>
  </conditionalFormatting>
  <conditionalFormatting sqref="Q5">
    <cfRule type="expression" dxfId="105" priority="48">
      <formula>$F$5=90</formula>
    </cfRule>
    <cfRule type="expression" dxfId="104" priority="49">
      <formula>$F$5=100</formula>
    </cfRule>
    <cfRule type="expression" dxfId="103" priority="50">
      <formula>$F$5=80</formula>
    </cfRule>
    <cfRule type="expression" dxfId="102" priority="51">
      <formula>$F$5&lt;71</formula>
    </cfRule>
  </conditionalFormatting>
  <dataValidations count="1">
    <dataValidation type="list" allowBlank="1" showInputMessage="1" showErrorMessage="1" sqref="Q21:Q36" xr:uid="{693153C5-7867-FE42-9D44-2B85A2B74942}">
      <formula1>$U$21:$U$22</formula1>
    </dataValidation>
  </dataValidation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D99E-5931-374F-9A9A-E5D720414F20}">
  <dimension ref="A1:AH46"/>
  <sheetViews>
    <sheetView tabSelected="1" topLeftCell="A13" zoomScale="110" zoomScaleNormal="110" workbookViewId="0">
      <selection activeCell="N28" sqref="N28"/>
    </sheetView>
  </sheetViews>
  <sheetFormatPr defaultColWidth="11.109375" defaultRowHeight="14.1"/>
  <cols>
    <col min="1" max="1" width="11" style="2" customWidth="1"/>
    <col min="2" max="2" width="2.109375" style="2" customWidth="1"/>
    <col min="3" max="3" width="1.44140625" style="2" customWidth="1"/>
    <col min="4" max="4" width="17" style="2" customWidth="1"/>
    <col min="5" max="5" width="3.77734375" style="2" customWidth="1"/>
    <col min="6" max="6" width="1.33203125" style="2" customWidth="1"/>
    <col min="7" max="7" width="2" style="2" customWidth="1"/>
    <col min="8" max="12" width="11.33203125" style="2" customWidth="1"/>
    <col min="13" max="13" width="12.109375" style="2" bestFit="1" customWidth="1"/>
    <col min="14" max="17" width="11.33203125" style="2" customWidth="1"/>
    <col min="18" max="18" width="4.44140625" style="2" customWidth="1"/>
    <col min="19" max="19" width="5.33203125" style="2" customWidth="1"/>
    <col min="20" max="20" width="1.44140625" style="2" customWidth="1"/>
    <col min="21" max="21" width="5.109375" style="2" customWidth="1"/>
    <col min="22" max="22" width="11.109375" style="2"/>
    <col min="23" max="23" width="5.44140625" style="2" customWidth="1"/>
    <col min="24" max="24" width="12.44140625" style="2" customWidth="1"/>
    <col min="25" max="25" width="0.77734375" style="2" customWidth="1"/>
    <col min="26" max="26" width="12.44140625" style="2" customWidth="1"/>
    <col min="27" max="27" width="5" style="2" customWidth="1"/>
    <col min="28" max="28" width="5.44140625" style="2" customWidth="1"/>
    <col min="29" max="29" width="11.109375" style="2"/>
    <col min="30" max="30" width="3.109375" style="2" customWidth="1"/>
    <col min="31" max="16384" width="11.109375" style="2"/>
  </cols>
  <sheetData>
    <row r="1" spans="1:34" ht="14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4" ht="44.1" customHeight="1">
      <c r="A2" s="1"/>
      <c r="B2" s="43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4" ht="6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ht="20.100000000000001" customHeight="1">
      <c r="A4" s="1"/>
      <c r="B4" s="1"/>
      <c r="C4" s="1"/>
      <c r="E4" s="1"/>
      <c r="F4" s="1"/>
      <c r="S4" s="1"/>
      <c r="T4" s="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"/>
    </row>
    <row r="5" spans="1:34" ht="21.95" customHeight="1">
      <c r="A5" s="1"/>
      <c r="B5" s="1"/>
      <c r="C5" s="1"/>
      <c r="D5" s="11">
        <f>'Mein Risikoscore'!D6</f>
        <v>55</v>
      </c>
      <c r="E5" s="1"/>
      <c r="F5" s="4">
        <f>ROUND(D5,-1)</f>
        <v>60</v>
      </c>
      <c r="H5" s="5"/>
      <c r="I5" s="5"/>
      <c r="J5" s="5"/>
      <c r="K5" s="5"/>
      <c r="L5" s="5"/>
      <c r="M5" s="5"/>
      <c r="N5" s="5"/>
      <c r="O5" s="5"/>
      <c r="P5" s="5"/>
      <c r="Q5" s="5"/>
      <c r="S5" s="1"/>
      <c r="T5" s="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"/>
    </row>
    <row r="6" spans="1:34" ht="21" customHeight="1">
      <c r="A6" s="1"/>
      <c r="B6" s="1"/>
      <c r="C6" s="1"/>
      <c r="D6" s="40"/>
      <c r="E6" s="1"/>
      <c r="F6" s="6">
        <f>$AB$10*100</f>
        <v>11.304347826086957</v>
      </c>
      <c r="S6" s="1"/>
      <c r="T6" s="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"/>
    </row>
    <row r="7" spans="1:34" ht="38.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"/>
      <c r="U7" s="12"/>
      <c r="V7" s="12"/>
      <c r="W7" s="12"/>
      <c r="X7" s="55">
        <f>SUMIF(Q21:Q36,"Ja",N21:N37)</f>
        <v>510000</v>
      </c>
      <c r="Y7" s="55"/>
      <c r="Z7" s="55"/>
      <c r="AA7" s="14"/>
      <c r="AB7" s="56">
        <f>IF($X$7=0,0,$X$7/SUM($X$7:$Z$10))</f>
        <v>0.88695652173913042</v>
      </c>
      <c r="AC7" s="56"/>
      <c r="AD7" s="56"/>
      <c r="AE7" s="12"/>
      <c r="AF7" s="1"/>
    </row>
    <row r="8" spans="1:34" ht="30.9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"/>
    </row>
    <row r="9" spans="1:34" ht="6" customHeight="1">
      <c r="A9" s="1"/>
      <c r="B9" s="1"/>
      <c r="C9" s="1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6"/>
      <c r="V9" s="16"/>
      <c r="W9" s="16"/>
      <c r="X9" s="16"/>
      <c r="Y9" s="16"/>
      <c r="Z9" s="16"/>
      <c r="AF9" s="1"/>
    </row>
    <row r="10" spans="1:34" ht="20.100000000000001" customHeight="1">
      <c r="A10" s="1"/>
      <c r="B10" s="1"/>
      <c r="C10" s="1"/>
      <c r="D10" s="53">
        <f>'Mein Risikoscore'!V6</f>
        <v>50</v>
      </c>
      <c r="E10" s="1"/>
      <c r="F10" s="1"/>
      <c r="S10" s="1"/>
      <c r="T10" s="1"/>
      <c r="U10" s="54"/>
      <c r="V10" s="54"/>
      <c r="X10" s="55">
        <f>SUMIF(Q21:Q36,"Ja",P21:P36)</f>
        <v>65000</v>
      </c>
      <c r="Y10" s="55"/>
      <c r="Z10" s="55"/>
      <c r="AA10" s="17"/>
      <c r="AB10" s="57">
        <f>IF($X$10=0,0,$X$10/SUM($X$7:$Z$10))</f>
        <v>0.11304347826086956</v>
      </c>
      <c r="AC10" s="57"/>
      <c r="AD10" s="57"/>
      <c r="AF10" s="1"/>
    </row>
    <row r="11" spans="1:34" ht="21.95" customHeight="1">
      <c r="A11" s="1"/>
      <c r="B11" s="1"/>
      <c r="C11" s="1"/>
      <c r="D11" s="53"/>
      <c r="E11" s="1"/>
      <c r="F11" s="4">
        <f>ROUND(D10,-1)</f>
        <v>50</v>
      </c>
      <c r="H11" s="5"/>
      <c r="I11" s="5"/>
      <c r="J11" s="5"/>
      <c r="K11" s="5"/>
      <c r="L11" s="5"/>
      <c r="M11" s="5"/>
      <c r="N11" s="5"/>
      <c r="O11" s="5"/>
      <c r="P11" s="5"/>
      <c r="Q11" s="5"/>
      <c r="S11" s="1"/>
      <c r="T11" s="1"/>
      <c r="AF11" s="1"/>
    </row>
    <row r="12" spans="1:34" ht="21" customHeight="1">
      <c r="A12" s="1"/>
      <c r="B12" s="1"/>
      <c r="C12" s="1"/>
      <c r="D12" s="53"/>
      <c r="E12" s="1"/>
      <c r="F12" s="6">
        <f>$AB$10*100</f>
        <v>11.304347826086957</v>
      </c>
      <c r="S12" s="1"/>
      <c r="T12" s="1"/>
      <c r="U12" s="58"/>
      <c r="V12" s="58"/>
      <c r="AF12" s="1"/>
    </row>
    <row r="13" spans="1:34" ht="21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4" ht="4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9"/>
      <c r="AH14" s="9"/>
    </row>
    <row r="15" spans="1:34" ht="21.95" hidden="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9"/>
      <c r="AH15" s="9"/>
    </row>
    <row r="16" spans="1:34" ht="6" customHeight="1">
      <c r="A16" s="1"/>
      <c r="B16" s="7"/>
      <c r="F16" s="7"/>
      <c r="G16" s="18"/>
      <c r="H16" s="18"/>
      <c r="I16" s="18"/>
      <c r="J16" s="18"/>
      <c r="K16" s="18"/>
      <c r="L16" s="7"/>
      <c r="M16" s="7"/>
      <c r="N16" s="7"/>
      <c r="O16" s="7"/>
      <c r="P16" s="7"/>
      <c r="Q16" s="7"/>
      <c r="R16" s="7"/>
      <c r="AB16" s="32" t="s">
        <v>3</v>
      </c>
      <c r="AC16" s="32" t="s">
        <v>3</v>
      </c>
      <c r="AD16" s="32" t="s">
        <v>3</v>
      </c>
      <c r="AE16" s="1"/>
      <c r="AF16" s="1"/>
    </row>
    <row r="17" spans="1:32" s="20" customFormat="1" ht="39.950000000000003" customHeight="1">
      <c r="A17" s="19"/>
      <c r="B17" s="7"/>
      <c r="F17" s="7"/>
      <c r="G17" s="21"/>
      <c r="H17" s="59" t="s">
        <v>4</v>
      </c>
      <c r="I17" s="59"/>
      <c r="J17" s="22"/>
      <c r="K17" s="59" t="s">
        <v>5</v>
      </c>
      <c r="L17" s="59"/>
      <c r="M17" s="7"/>
      <c r="N17" s="7"/>
      <c r="O17" s="7"/>
      <c r="P17" s="7"/>
      <c r="Q17" s="7"/>
      <c r="R17" s="7"/>
      <c r="S17" s="2"/>
      <c r="T17" s="2"/>
      <c r="U17" s="12"/>
      <c r="V17" s="12"/>
      <c r="W17" s="12"/>
      <c r="X17" s="12"/>
      <c r="Y17" s="12"/>
      <c r="Z17" s="12"/>
      <c r="AA17" s="12"/>
      <c r="AB17" s="2"/>
      <c r="AC17" s="2"/>
      <c r="AD17" s="2"/>
      <c r="AE17" s="13"/>
      <c r="AF17" s="19"/>
    </row>
    <row r="18" spans="1:32" ht="11.1" customHeight="1">
      <c r="A18" s="1"/>
      <c r="B18" s="7"/>
      <c r="D18" s="10"/>
      <c r="E18" s="44" t="s">
        <v>1</v>
      </c>
      <c r="F18" s="44"/>
      <c r="G18" s="44"/>
      <c r="H18" s="44"/>
      <c r="I18" s="44"/>
      <c r="K18" s="52"/>
      <c r="L18" s="52"/>
      <c r="M18" s="7"/>
      <c r="N18" s="7"/>
      <c r="O18" s="7"/>
      <c r="P18" s="7"/>
      <c r="Q18" s="7"/>
      <c r="R18" s="7"/>
      <c r="U18" s="12"/>
      <c r="V18" s="12"/>
      <c r="W18" s="12"/>
      <c r="X18" s="12"/>
      <c r="Y18" s="12"/>
      <c r="Z18" s="12"/>
      <c r="AA18" s="12"/>
      <c r="AE18" s="13"/>
      <c r="AF18" s="1"/>
    </row>
    <row r="19" spans="1:32" ht="12" customHeight="1">
      <c r="A19" s="1"/>
      <c r="B19" s="7"/>
      <c r="D19" s="10"/>
      <c r="E19" s="44"/>
      <c r="F19" s="44"/>
      <c r="G19" s="44"/>
      <c r="H19" s="44"/>
      <c r="I19" s="44"/>
      <c r="K19" s="52"/>
      <c r="L19" s="52"/>
      <c r="M19" s="7"/>
      <c r="N19" s="7"/>
      <c r="O19" s="7"/>
      <c r="P19" s="7"/>
      <c r="Q19" s="7"/>
      <c r="R19" s="7"/>
      <c r="U19" s="12"/>
      <c r="V19" s="12"/>
      <c r="W19" s="12"/>
      <c r="X19" s="12"/>
      <c r="Y19" s="12"/>
      <c r="Z19" s="12"/>
      <c r="AA19" s="12"/>
      <c r="AE19" s="13"/>
      <c r="AF19" s="1"/>
    </row>
    <row r="20" spans="1:32" ht="12" customHeight="1">
      <c r="A20" s="1"/>
      <c r="B20" s="7"/>
      <c r="D20" s="23"/>
      <c r="E20" s="23"/>
      <c r="F20" s="24"/>
      <c r="H20" s="52"/>
      <c r="I20" s="52"/>
      <c r="J20" s="7"/>
      <c r="K20" s="7"/>
      <c r="L20" s="7"/>
      <c r="M20" s="7"/>
      <c r="N20" s="25"/>
      <c r="O20" s="7"/>
      <c r="P20" s="7"/>
      <c r="Q20" s="7"/>
      <c r="R20" s="7"/>
      <c r="U20" s="12"/>
      <c r="V20" s="12"/>
      <c r="W20" s="12"/>
      <c r="X20" s="12"/>
      <c r="Y20" s="12"/>
      <c r="Z20" s="12"/>
      <c r="AA20" s="12"/>
      <c r="AE20" s="13"/>
      <c r="AF20" s="1"/>
    </row>
    <row r="21" spans="1:32" s="7" customFormat="1" ht="35.1" customHeight="1">
      <c r="A21" s="26"/>
      <c r="D21" s="60" t="s">
        <v>6</v>
      </c>
      <c r="E21" s="60"/>
      <c r="F21" s="60"/>
      <c r="G21" s="60"/>
      <c r="H21" s="60"/>
      <c r="J21" s="61">
        <v>10000</v>
      </c>
      <c r="K21" s="61"/>
      <c r="L21" s="27"/>
      <c r="M21" s="28">
        <v>1</v>
      </c>
      <c r="N21" s="29">
        <f>J21*M21</f>
        <v>10000</v>
      </c>
      <c r="O21" s="30">
        <f>1-M21</f>
        <v>0</v>
      </c>
      <c r="P21" s="31">
        <f>J21*O21</f>
        <v>0</v>
      </c>
      <c r="Q21" s="49" t="s">
        <v>7</v>
      </c>
      <c r="R21" s="49"/>
      <c r="T21" s="2"/>
      <c r="U21" s="32" t="s">
        <v>7</v>
      </c>
      <c r="V21" s="32" t="s">
        <v>7</v>
      </c>
      <c r="W21" s="32" t="s">
        <v>7</v>
      </c>
      <c r="X21" s="32" t="s">
        <v>7</v>
      </c>
      <c r="Y21" s="32" t="s">
        <v>7</v>
      </c>
      <c r="Z21" s="32" t="s">
        <v>7</v>
      </c>
      <c r="AA21" s="32" t="s">
        <v>7</v>
      </c>
      <c r="AB21" s="2"/>
      <c r="AC21" s="2"/>
      <c r="AD21" s="2"/>
      <c r="AE21" s="13"/>
      <c r="AF21" s="26"/>
    </row>
    <row r="22" spans="1:32" s="7" customFormat="1" ht="35.1" customHeight="1">
      <c r="A22" s="26"/>
      <c r="D22" s="51" t="s">
        <v>8</v>
      </c>
      <c r="E22" s="51"/>
      <c r="F22" s="51"/>
      <c r="G22" s="51"/>
      <c r="H22" s="51"/>
      <c r="J22" s="62">
        <v>30000</v>
      </c>
      <c r="K22" s="62"/>
      <c r="L22" s="27"/>
      <c r="M22" s="28">
        <v>1</v>
      </c>
      <c r="N22" s="29">
        <f t="shared" ref="N22:N36" si="0">J22*M22</f>
        <v>30000</v>
      </c>
      <c r="O22" s="33">
        <f t="shared" ref="O22:O36" si="1">1-M22</f>
        <v>0</v>
      </c>
      <c r="P22" s="31">
        <f t="shared" ref="P22:P36" si="2">J22*O22</f>
        <v>0</v>
      </c>
      <c r="Q22" s="50" t="s">
        <v>7</v>
      </c>
      <c r="R22" s="50"/>
      <c r="T22" s="2"/>
      <c r="U22" s="32" t="s">
        <v>3</v>
      </c>
      <c r="V22" s="32" t="s">
        <v>3</v>
      </c>
      <c r="W22" s="32" t="s">
        <v>3</v>
      </c>
      <c r="X22" s="32" t="s">
        <v>3</v>
      </c>
      <c r="Y22" s="32" t="s">
        <v>3</v>
      </c>
      <c r="Z22" s="32" t="s">
        <v>3</v>
      </c>
      <c r="AA22" s="32" t="s">
        <v>3</v>
      </c>
      <c r="AB22" s="2"/>
      <c r="AC22" s="2"/>
      <c r="AD22" s="2"/>
      <c r="AE22" s="13"/>
      <c r="AF22" s="26"/>
    </row>
    <row r="23" spans="1:32" s="7" customFormat="1" ht="35.1" customHeight="1">
      <c r="A23" s="26"/>
      <c r="D23" s="51" t="s">
        <v>9</v>
      </c>
      <c r="E23" s="51"/>
      <c r="F23" s="51"/>
      <c r="G23" s="51"/>
      <c r="H23" s="51"/>
      <c r="J23" s="62">
        <v>60000</v>
      </c>
      <c r="K23" s="62"/>
      <c r="L23" s="27"/>
      <c r="M23" s="37">
        <v>1</v>
      </c>
      <c r="N23" s="29">
        <f t="shared" si="0"/>
        <v>60000</v>
      </c>
      <c r="O23" s="28">
        <f t="shared" si="1"/>
        <v>0</v>
      </c>
      <c r="P23" s="31">
        <f t="shared" si="2"/>
        <v>0</v>
      </c>
      <c r="Q23" s="49" t="s">
        <v>7</v>
      </c>
      <c r="R23" s="49"/>
      <c r="T23" s="2"/>
      <c r="U23" s="2"/>
      <c r="V23" s="45" t="s">
        <v>10</v>
      </c>
      <c r="W23" s="45"/>
      <c r="X23" s="2"/>
      <c r="Y23" s="2"/>
      <c r="Z23" s="45" t="s">
        <v>11</v>
      </c>
      <c r="AA23" s="45"/>
      <c r="AB23" s="2"/>
      <c r="AC23" s="2"/>
      <c r="AD23" s="2"/>
      <c r="AE23" s="26"/>
      <c r="AF23" s="26"/>
    </row>
    <row r="24" spans="1:32" s="7" customFormat="1" ht="33.950000000000003" customHeight="1">
      <c r="A24" s="26"/>
      <c r="D24" s="51" t="s">
        <v>12</v>
      </c>
      <c r="E24" s="51"/>
      <c r="F24" s="51"/>
      <c r="G24" s="51"/>
      <c r="H24" s="51"/>
      <c r="J24" s="62">
        <v>300000</v>
      </c>
      <c r="K24" s="62"/>
      <c r="L24" s="27"/>
      <c r="M24" s="38">
        <v>1</v>
      </c>
      <c r="N24" s="29">
        <f t="shared" si="0"/>
        <v>300000</v>
      </c>
      <c r="O24" s="28">
        <f t="shared" si="1"/>
        <v>0</v>
      </c>
      <c r="P24" s="31">
        <f t="shared" si="2"/>
        <v>0</v>
      </c>
      <c r="Q24" s="49" t="s">
        <v>7</v>
      </c>
      <c r="R24" s="49"/>
      <c r="T24" s="2"/>
      <c r="U24" s="2"/>
      <c r="V24" s="45"/>
      <c r="W24" s="45"/>
      <c r="X24" s="2"/>
      <c r="Y24" s="2"/>
      <c r="Z24" s="46"/>
      <c r="AA24" s="46"/>
      <c r="AB24" s="2"/>
      <c r="AC24" s="2"/>
      <c r="AD24" s="2"/>
      <c r="AE24" s="26"/>
      <c r="AF24" s="26"/>
    </row>
    <row r="25" spans="1:32" s="7" customFormat="1" ht="35.1" customHeight="1">
      <c r="A25" s="26"/>
      <c r="D25" s="51" t="s">
        <v>18</v>
      </c>
      <c r="E25" s="51"/>
      <c r="F25" s="51"/>
      <c r="G25" s="51"/>
      <c r="H25" s="51"/>
      <c r="J25" s="62">
        <v>50000</v>
      </c>
      <c r="K25" s="62"/>
      <c r="L25" s="27"/>
      <c r="M25" s="38">
        <v>1</v>
      </c>
      <c r="N25" s="29">
        <f t="shared" si="0"/>
        <v>50000</v>
      </c>
      <c r="O25" s="28">
        <f t="shared" si="1"/>
        <v>0</v>
      </c>
      <c r="P25" s="31">
        <f t="shared" si="2"/>
        <v>0</v>
      </c>
      <c r="Q25" s="49" t="s">
        <v>7</v>
      </c>
      <c r="R25" s="49"/>
      <c r="T25" s="2"/>
      <c r="U25" s="2"/>
      <c r="V25" s="45" t="s">
        <v>14</v>
      </c>
      <c r="W25" s="45"/>
      <c r="X25" s="2"/>
      <c r="Y25" s="2"/>
      <c r="Z25" s="45" t="s">
        <v>15</v>
      </c>
      <c r="AA25" s="45"/>
      <c r="AB25" s="2"/>
      <c r="AC25" s="2"/>
      <c r="AD25" s="2"/>
      <c r="AE25" s="26"/>
      <c r="AF25" s="26"/>
    </row>
    <row r="26" spans="1:32" s="7" customFormat="1" ht="35.1" customHeight="1">
      <c r="A26" s="26"/>
      <c r="D26" s="51" t="s">
        <v>16</v>
      </c>
      <c r="E26" s="51"/>
      <c r="F26" s="51"/>
      <c r="G26" s="51"/>
      <c r="H26" s="51"/>
      <c r="J26" s="62">
        <v>50000</v>
      </c>
      <c r="K26" s="62"/>
      <c r="L26" s="27"/>
      <c r="M26" s="38">
        <v>1</v>
      </c>
      <c r="N26" s="29">
        <f t="shared" si="0"/>
        <v>50000</v>
      </c>
      <c r="O26" s="28">
        <f t="shared" si="1"/>
        <v>0</v>
      </c>
      <c r="P26" s="31">
        <f t="shared" si="2"/>
        <v>0</v>
      </c>
      <c r="Q26" s="49" t="s">
        <v>7</v>
      </c>
      <c r="R26" s="49"/>
      <c r="T26" s="2"/>
      <c r="U26" s="2"/>
      <c r="V26" s="45" t="s">
        <v>14</v>
      </c>
      <c r="W26" s="45"/>
      <c r="X26" s="2"/>
      <c r="Y26" s="2"/>
      <c r="Z26" s="45" t="s">
        <v>15</v>
      </c>
      <c r="AA26" s="45"/>
      <c r="AB26" s="2"/>
      <c r="AC26" s="2"/>
      <c r="AD26" s="2"/>
      <c r="AE26" s="26"/>
      <c r="AF26" s="26"/>
    </row>
    <row r="27" spans="1:32" s="7" customFormat="1" ht="35.1" customHeight="1">
      <c r="A27" s="26"/>
      <c r="D27" s="51" t="s">
        <v>19</v>
      </c>
      <c r="E27" s="51"/>
      <c r="F27" s="51"/>
      <c r="G27" s="51"/>
      <c r="H27" s="51"/>
      <c r="J27" s="62">
        <v>25000</v>
      </c>
      <c r="K27" s="62"/>
      <c r="L27" s="27"/>
      <c r="M27" s="38">
        <v>0.4</v>
      </c>
      <c r="N27" s="29">
        <f t="shared" si="0"/>
        <v>10000</v>
      </c>
      <c r="O27" s="28">
        <f t="shared" si="1"/>
        <v>0.6</v>
      </c>
      <c r="P27" s="31">
        <f t="shared" si="2"/>
        <v>15000</v>
      </c>
      <c r="Q27" s="49" t="s">
        <v>7</v>
      </c>
      <c r="R27" s="49"/>
      <c r="T27" s="2"/>
      <c r="U27" s="2"/>
      <c r="V27" s="45" t="s">
        <v>20</v>
      </c>
      <c r="W27" s="45"/>
      <c r="Y27" s="2"/>
      <c r="Z27" s="45" t="s">
        <v>21</v>
      </c>
      <c r="AA27" s="45"/>
      <c r="AB27" s="2"/>
      <c r="AC27" s="2"/>
      <c r="AD27" s="2"/>
      <c r="AE27" s="26"/>
      <c r="AF27" s="26"/>
    </row>
    <row r="28" spans="1:32" s="7" customFormat="1" ht="35.1" customHeight="1">
      <c r="A28" s="26"/>
      <c r="D28" s="51" t="s">
        <v>22</v>
      </c>
      <c r="E28" s="51"/>
      <c r="F28" s="51"/>
      <c r="G28" s="51"/>
      <c r="H28" s="51"/>
      <c r="J28" s="62">
        <v>50000</v>
      </c>
      <c r="K28" s="62"/>
      <c r="L28" s="27"/>
      <c r="M28" s="38">
        <v>0</v>
      </c>
      <c r="N28" s="29">
        <f t="shared" si="0"/>
        <v>0</v>
      </c>
      <c r="O28" s="28">
        <f t="shared" si="1"/>
        <v>1</v>
      </c>
      <c r="P28" s="31">
        <f t="shared" si="2"/>
        <v>50000</v>
      </c>
      <c r="Q28" s="49" t="s">
        <v>7</v>
      </c>
      <c r="R28" s="49"/>
      <c r="T28" s="2"/>
      <c r="U28" s="2"/>
      <c r="V28" s="45" t="s">
        <v>14</v>
      </c>
      <c r="W28" s="45"/>
      <c r="Y28" s="2"/>
      <c r="Z28" s="45" t="s">
        <v>15</v>
      </c>
      <c r="AA28" s="45"/>
      <c r="AB28" s="2"/>
      <c r="AC28" s="2"/>
      <c r="AD28" s="2"/>
      <c r="AE28" s="1"/>
      <c r="AF28" s="26"/>
    </row>
    <row r="29" spans="1:32" s="7" customFormat="1" ht="35.1" customHeight="1">
      <c r="A29" s="26"/>
      <c r="D29" s="51"/>
      <c r="E29" s="51"/>
      <c r="F29" s="51"/>
      <c r="G29" s="51"/>
      <c r="H29" s="51"/>
      <c r="J29" s="62"/>
      <c r="K29" s="62"/>
      <c r="L29" s="27"/>
      <c r="M29" s="38"/>
      <c r="N29" s="29">
        <f t="shared" si="0"/>
        <v>0</v>
      </c>
      <c r="O29" s="28">
        <f t="shared" si="1"/>
        <v>1</v>
      </c>
      <c r="P29" s="31">
        <f t="shared" si="2"/>
        <v>0</v>
      </c>
      <c r="Q29" s="49" t="s">
        <v>3</v>
      </c>
      <c r="R29" s="49"/>
      <c r="T29" s="2"/>
      <c r="U29" s="2"/>
      <c r="V29" s="45"/>
      <c r="W29" s="45"/>
      <c r="Y29" s="2"/>
      <c r="Z29" s="45"/>
      <c r="AA29" s="45"/>
      <c r="AB29" s="2"/>
      <c r="AC29" s="2"/>
      <c r="AD29" s="2"/>
      <c r="AE29" s="1"/>
      <c r="AF29" s="26"/>
    </row>
    <row r="30" spans="1:32" s="7" customFormat="1" ht="35.1" customHeight="1">
      <c r="A30" s="26"/>
      <c r="D30" s="51"/>
      <c r="E30" s="51"/>
      <c r="F30" s="51"/>
      <c r="G30" s="51"/>
      <c r="H30" s="51"/>
      <c r="J30" s="62"/>
      <c r="K30" s="62"/>
      <c r="L30" s="27"/>
      <c r="M30" s="38"/>
      <c r="N30" s="29">
        <f t="shared" si="0"/>
        <v>0</v>
      </c>
      <c r="O30" s="28">
        <f t="shared" si="1"/>
        <v>1</v>
      </c>
      <c r="P30" s="31">
        <f t="shared" si="2"/>
        <v>0</v>
      </c>
      <c r="Q30" s="49" t="s">
        <v>7</v>
      </c>
      <c r="R30" s="49"/>
      <c r="T30" s="2"/>
      <c r="U30" s="2"/>
      <c r="V30" s="45"/>
      <c r="W30" s="45"/>
      <c r="Y30" s="2"/>
      <c r="Z30" s="45"/>
      <c r="AA30" s="45"/>
      <c r="AB30" s="2"/>
      <c r="AC30" s="2"/>
      <c r="AD30" s="2"/>
      <c r="AE30" s="1"/>
      <c r="AF30" s="26"/>
    </row>
    <row r="31" spans="1:32" s="7" customFormat="1" ht="35.1" customHeight="1">
      <c r="A31" s="26"/>
      <c r="D31" s="51"/>
      <c r="E31" s="51"/>
      <c r="F31" s="51"/>
      <c r="G31" s="51"/>
      <c r="H31" s="51"/>
      <c r="J31" s="62"/>
      <c r="K31" s="62"/>
      <c r="L31" s="27"/>
      <c r="M31" s="38"/>
      <c r="N31" s="29">
        <f t="shared" si="0"/>
        <v>0</v>
      </c>
      <c r="O31" s="28">
        <f t="shared" si="1"/>
        <v>1</v>
      </c>
      <c r="P31" s="31">
        <f t="shared" si="2"/>
        <v>0</v>
      </c>
      <c r="Q31" s="49" t="s">
        <v>7</v>
      </c>
      <c r="R31" s="49"/>
      <c r="T31" s="2"/>
      <c r="U31" s="2"/>
      <c r="V31" s="45"/>
      <c r="W31" s="45"/>
      <c r="Y31" s="2"/>
      <c r="Z31" s="45"/>
      <c r="AA31" s="45"/>
      <c r="AB31" s="2"/>
      <c r="AC31" s="2"/>
      <c r="AD31" s="2"/>
      <c r="AE31" s="1"/>
      <c r="AF31" s="26"/>
    </row>
    <row r="32" spans="1:32" s="7" customFormat="1" ht="35.1" customHeight="1">
      <c r="A32" s="26"/>
      <c r="D32" s="51"/>
      <c r="E32" s="51"/>
      <c r="F32" s="51"/>
      <c r="G32" s="51"/>
      <c r="H32" s="51"/>
      <c r="J32" s="62"/>
      <c r="K32" s="62"/>
      <c r="L32" s="27"/>
      <c r="M32" s="38"/>
      <c r="N32" s="29">
        <f t="shared" si="0"/>
        <v>0</v>
      </c>
      <c r="O32" s="28">
        <f t="shared" si="1"/>
        <v>1</v>
      </c>
      <c r="P32" s="31">
        <f t="shared" si="2"/>
        <v>0</v>
      </c>
      <c r="Q32" s="49" t="s">
        <v>7</v>
      </c>
      <c r="R32" s="49"/>
      <c r="T32" s="2"/>
      <c r="U32" s="2"/>
      <c r="V32" s="45"/>
      <c r="W32" s="45"/>
      <c r="Y32" s="2"/>
      <c r="Z32" s="45"/>
      <c r="AA32" s="45"/>
      <c r="AB32" s="2"/>
      <c r="AC32" s="2"/>
      <c r="AD32" s="2"/>
      <c r="AE32" s="1"/>
      <c r="AF32" s="26"/>
    </row>
    <row r="33" spans="1:32" s="7" customFormat="1" ht="35.1" customHeight="1">
      <c r="A33" s="26"/>
      <c r="D33" s="51"/>
      <c r="E33" s="51"/>
      <c r="F33" s="51"/>
      <c r="G33" s="51"/>
      <c r="H33" s="51"/>
      <c r="J33" s="62"/>
      <c r="K33" s="62"/>
      <c r="L33" s="27"/>
      <c r="M33" s="38"/>
      <c r="N33" s="29">
        <f t="shared" si="0"/>
        <v>0</v>
      </c>
      <c r="O33" s="28">
        <f t="shared" si="1"/>
        <v>1</v>
      </c>
      <c r="P33" s="31">
        <f t="shared" si="2"/>
        <v>0</v>
      </c>
      <c r="Q33" s="49" t="s">
        <v>7</v>
      </c>
      <c r="R33" s="49"/>
      <c r="T33" s="2"/>
      <c r="U33" s="2"/>
      <c r="V33" s="45"/>
      <c r="W33" s="45"/>
      <c r="Y33" s="2"/>
      <c r="Z33" s="45"/>
      <c r="AA33" s="45"/>
      <c r="AB33" s="2"/>
      <c r="AC33" s="2"/>
      <c r="AD33" s="2"/>
      <c r="AE33" s="1"/>
      <c r="AF33" s="26"/>
    </row>
    <row r="34" spans="1:32" s="7" customFormat="1" ht="35.1" customHeight="1">
      <c r="A34" s="26"/>
      <c r="D34" s="51"/>
      <c r="E34" s="51"/>
      <c r="F34" s="51"/>
      <c r="G34" s="51"/>
      <c r="H34" s="51"/>
      <c r="J34" s="62"/>
      <c r="K34" s="62"/>
      <c r="L34" s="27"/>
      <c r="M34" s="38"/>
      <c r="N34" s="29">
        <f t="shared" si="0"/>
        <v>0</v>
      </c>
      <c r="O34" s="28">
        <f t="shared" si="1"/>
        <v>1</v>
      </c>
      <c r="P34" s="31">
        <f t="shared" si="2"/>
        <v>0</v>
      </c>
      <c r="Q34" s="49" t="s">
        <v>7</v>
      </c>
      <c r="R34" s="49"/>
      <c r="T34" s="2"/>
      <c r="U34" s="2"/>
      <c r="V34" s="45"/>
      <c r="W34" s="45"/>
      <c r="Y34" s="2"/>
      <c r="Z34" s="45"/>
      <c r="AA34" s="45"/>
      <c r="AB34" s="2"/>
      <c r="AC34" s="2"/>
      <c r="AD34" s="2"/>
      <c r="AE34" s="1"/>
      <c r="AF34" s="26"/>
    </row>
    <row r="35" spans="1:32" s="7" customFormat="1" ht="35.1" customHeight="1">
      <c r="A35" s="26"/>
      <c r="D35" s="51"/>
      <c r="E35" s="51"/>
      <c r="F35" s="51"/>
      <c r="G35" s="51"/>
      <c r="H35" s="51"/>
      <c r="J35" s="62"/>
      <c r="K35" s="62"/>
      <c r="L35" s="27"/>
      <c r="M35" s="38"/>
      <c r="N35" s="29">
        <f t="shared" si="0"/>
        <v>0</v>
      </c>
      <c r="O35" s="28">
        <f t="shared" si="1"/>
        <v>1</v>
      </c>
      <c r="P35" s="31">
        <f t="shared" si="2"/>
        <v>0</v>
      </c>
      <c r="Q35" s="49" t="s">
        <v>3</v>
      </c>
      <c r="R35" s="49"/>
      <c r="T35" s="2"/>
      <c r="U35" s="2"/>
      <c r="V35" s="45"/>
      <c r="W35" s="45"/>
      <c r="Y35" s="2"/>
      <c r="Z35" s="45"/>
      <c r="AA35" s="45"/>
      <c r="AB35" s="2"/>
      <c r="AC35" s="2"/>
      <c r="AD35" s="2"/>
      <c r="AE35" s="1"/>
      <c r="AF35" s="26"/>
    </row>
    <row r="36" spans="1:32" s="7" customFormat="1" ht="35.1" customHeight="1">
      <c r="A36" s="26"/>
      <c r="D36" s="66"/>
      <c r="E36" s="66"/>
      <c r="F36" s="66"/>
      <c r="G36" s="66"/>
      <c r="H36" s="66"/>
      <c r="J36" s="63"/>
      <c r="K36" s="63"/>
      <c r="L36" s="27"/>
      <c r="M36" s="39"/>
      <c r="N36" s="29">
        <f t="shared" si="0"/>
        <v>0</v>
      </c>
      <c r="O36" s="28">
        <f t="shared" si="1"/>
        <v>1</v>
      </c>
      <c r="P36" s="31">
        <f t="shared" si="2"/>
        <v>0</v>
      </c>
      <c r="Q36" s="65" t="s">
        <v>7</v>
      </c>
      <c r="R36" s="65"/>
      <c r="T36" s="2"/>
      <c r="U36" s="2"/>
      <c r="V36" s="45"/>
      <c r="W36" s="45"/>
      <c r="Y36" s="2"/>
      <c r="Z36" s="45"/>
      <c r="AA36" s="45"/>
      <c r="AB36" s="2"/>
      <c r="AC36" s="2"/>
      <c r="AD36" s="2"/>
      <c r="AE36" s="1"/>
      <c r="AF36" s="26"/>
    </row>
    <row r="37" spans="1:32" s="7" customFormat="1" ht="27.95" customHeight="1" thickBot="1">
      <c r="A37" s="26"/>
      <c r="D37" s="48" t="s">
        <v>17</v>
      </c>
      <c r="E37" s="48"/>
      <c r="F37" s="48"/>
      <c r="G37" s="48"/>
      <c r="H37" s="48"/>
      <c r="J37" s="47">
        <f>SUM(J21:J36)</f>
        <v>575000</v>
      </c>
      <c r="K37" s="47"/>
      <c r="L37" s="35"/>
      <c r="M37" s="36">
        <f>SUM(N21:N37)</f>
        <v>510000</v>
      </c>
      <c r="N37" s="29"/>
      <c r="O37" s="36">
        <f>SUM(P21:P37)</f>
        <v>65000</v>
      </c>
      <c r="P37" s="35"/>
      <c r="Q37" s="35"/>
      <c r="R37" s="35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1"/>
      <c r="AF37" s="26"/>
    </row>
    <row r="38" spans="1:32" s="7" customFormat="1" ht="27.95" customHeight="1" thickTop="1">
      <c r="A38" s="26"/>
      <c r="D38" s="24"/>
      <c r="E38" s="24"/>
      <c r="F38" s="24"/>
      <c r="J38" s="64"/>
      <c r="K38" s="64"/>
      <c r="L38" s="64"/>
      <c r="M38" s="64"/>
      <c r="N38" s="20"/>
      <c r="O38" s="64"/>
      <c r="P38" s="64"/>
      <c r="Q38" s="64"/>
      <c r="R38" s="6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"/>
      <c r="AF38" s="26"/>
    </row>
    <row r="39" spans="1:32" s="7" customFormat="1" ht="27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3"/>
      <c r="AA39" s="1"/>
      <c r="AB39" s="1"/>
      <c r="AC39" s="1"/>
      <c r="AD39" s="1"/>
      <c r="AE39" s="1"/>
      <c r="AF39" s="26"/>
    </row>
    <row r="40" spans="1:32" ht="3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3"/>
      <c r="AA40" s="1"/>
      <c r="AB40" s="1"/>
      <c r="AC40" s="1"/>
      <c r="AD40" s="1"/>
      <c r="AE40" s="1"/>
      <c r="AF40" s="1"/>
    </row>
    <row r="41" spans="1:32" ht="29.4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6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7" customFormat="1" ht="19.35000000000000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6"/>
      <c r="Z44" s="26"/>
      <c r="AA44" s="26"/>
      <c r="AB44" s="26"/>
      <c r="AC44" s="26"/>
      <c r="AD44" s="26"/>
      <c r="AE44" s="26"/>
      <c r="AF44" s="26"/>
    </row>
    <row r="45" spans="1:32" s="7" customFormat="1" ht="6.6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6"/>
      <c r="Z45" s="26"/>
      <c r="AA45" s="26"/>
      <c r="AB45" s="26"/>
      <c r="AC45" s="26"/>
      <c r="AD45" s="26"/>
      <c r="AE45" s="26"/>
      <c r="AF45" s="26"/>
    </row>
    <row r="46" spans="1:32" ht="18.60000000000000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</sheetData>
  <sheetProtection selectLockedCells="1"/>
  <mergeCells count="94">
    <mergeCell ref="H17:I17"/>
    <mergeCell ref="K17:L17"/>
    <mergeCell ref="K18:L18"/>
    <mergeCell ref="K19:L19"/>
    <mergeCell ref="B2:AE2"/>
    <mergeCell ref="X7:Z7"/>
    <mergeCell ref="AB7:AD7"/>
    <mergeCell ref="D10:D12"/>
    <mergeCell ref="U10:V10"/>
    <mergeCell ref="X10:Z10"/>
    <mergeCell ref="AB10:AD10"/>
    <mergeCell ref="U12:V12"/>
    <mergeCell ref="H20:I20"/>
    <mergeCell ref="D21:H21"/>
    <mergeCell ref="J21:K21"/>
    <mergeCell ref="Q21:R21"/>
    <mergeCell ref="D22:H22"/>
    <mergeCell ref="J22:K22"/>
    <mergeCell ref="Q22:R22"/>
    <mergeCell ref="D23:H23"/>
    <mergeCell ref="J23:K23"/>
    <mergeCell ref="Q23:R23"/>
    <mergeCell ref="D24:H24"/>
    <mergeCell ref="J24:K24"/>
    <mergeCell ref="Q24:R24"/>
    <mergeCell ref="D25:H25"/>
    <mergeCell ref="J25:K25"/>
    <mergeCell ref="Q25:R25"/>
    <mergeCell ref="D26:H26"/>
    <mergeCell ref="J26:K26"/>
    <mergeCell ref="Q26:R26"/>
    <mergeCell ref="D27:H27"/>
    <mergeCell ref="J27:K27"/>
    <mergeCell ref="Q27:R27"/>
    <mergeCell ref="D28:H28"/>
    <mergeCell ref="J28:K28"/>
    <mergeCell ref="Q28:R28"/>
    <mergeCell ref="J38:M38"/>
    <mergeCell ref="O38:R38"/>
    <mergeCell ref="E18:I19"/>
    <mergeCell ref="D35:H35"/>
    <mergeCell ref="J35:K35"/>
    <mergeCell ref="Q35:R35"/>
    <mergeCell ref="D36:H36"/>
    <mergeCell ref="J36:K36"/>
    <mergeCell ref="Q36:R36"/>
    <mergeCell ref="D33:H33"/>
    <mergeCell ref="J33:K33"/>
    <mergeCell ref="Q33:R33"/>
    <mergeCell ref="D34:H34"/>
    <mergeCell ref="J34:K34"/>
    <mergeCell ref="Q34:R34"/>
    <mergeCell ref="D31:H31"/>
    <mergeCell ref="Z28:AA28"/>
    <mergeCell ref="Z29:AA29"/>
    <mergeCell ref="Z30:AA30"/>
    <mergeCell ref="D37:H37"/>
    <mergeCell ref="J37:K37"/>
    <mergeCell ref="J31:K31"/>
    <mergeCell ref="Q31:R31"/>
    <mergeCell ref="D32:H32"/>
    <mergeCell ref="J32:K32"/>
    <mergeCell ref="Q32:R32"/>
    <mergeCell ref="D29:H29"/>
    <mergeCell ref="J29:K29"/>
    <mergeCell ref="Q29:R29"/>
    <mergeCell ref="D30:H30"/>
    <mergeCell ref="J30:K30"/>
    <mergeCell ref="Q30:R30"/>
    <mergeCell ref="V36:W36"/>
    <mergeCell ref="Z34:AA34"/>
    <mergeCell ref="Z35:AA35"/>
    <mergeCell ref="Z36:AA36"/>
    <mergeCell ref="V31:W31"/>
    <mergeCell ref="V32:W32"/>
    <mergeCell ref="V33:W33"/>
    <mergeCell ref="Z31:AA31"/>
    <mergeCell ref="Z32:AA32"/>
    <mergeCell ref="Z33:AA33"/>
    <mergeCell ref="V28:W28"/>
    <mergeCell ref="V29:W29"/>
    <mergeCell ref="V30:W30"/>
    <mergeCell ref="V34:W34"/>
    <mergeCell ref="V35:W35"/>
    <mergeCell ref="V23:W23"/>
    <mergeCell ref="V24:W24"/>
    <mergeCell ref="V25:W25"/>
    <mergeCell ref="V26:W26"/>
    <mergeCell ref="V27:W27"/>
    <mergeCell ref="Z23:AA23"/>
    <mergeCell ref="Z24:AA24"/>
    <mergeCell ref="Z25:AA25"/>
    <mergeCell ref="Z26:AA26"/>
    <mergeCell ref="Z27:AA27"/>
  </mergeCells>
  <conditionalFormatting sqref="H11">
    <cfRule type="expression" dxfId="101" priority="52">
      <formula>$F$11&gt;29</formula>
    </cfRule>
    <cfRule type="expression" dxfId="100" priority="53">
      <formula>$F$11=20</formula>
    </cfRule>
    <cfRule type="expression" dxfId="99" priority="54">
      <formula>$F$11=10</formula>
    </cfRule>
  </conditionalFormatting>
  <conditionalFormatting sqref="I11">
    <cfRule type="expression" dxfId="98" priority="55">
      <formula>$F$11&gt;30</formula>
    </cfRule>
    <cfRule type="expression" dxfId="97" priority="56">
      <formula>$F$11=30</formula>
    </cfRule>
    <cfRule type="expression" dxfId="96" priority="57">
      <formula>$F$11=20</formula>
    </cfRule>
    <cfRule type="expression" dxfId="95" priority="58">
      <formula>$F$11=10</formula>
    </cfRule>
  </conditionalFormatting>
  <conditionalFormatting sqref="J11">
    <cfRule type="expression" dxfId="94" priority="59">
      <formula>$F$11=30</formula>
    </cfRule>
    <cfRule type="expression" dxfId="93" priority="60">
      <formula>$F$11&gt;40</formula>
    </cfRule>
    <cfRule type="expression" dxfId="92" priority="61">
      <formula>$F$11=20</formula>
    </cfRule>
    <cfRule type="expression" dxfId="91" priority="62">
      <formula>$F$11=40</formula>
    </cfRule>
    <cfRule type="expression" dxfId="90" priority="63">
      <formula>$F$11=10</formula>
    </cfRule>
  </conditionalFormatting>
  <conditionalFormatting sqref="K11">
    <cfRule type="expression" dxfId="89" priority="64">
      <formula>$F$11&gt;50</formula>
    </cfRule>
    <cfRule type="expression" dxfId="88" priority="65">
      <formula>$F$11=50</formula>
    </cfRule>
    <cfRule type="expression" dxfId="87" priority="66">
      <formula>$F$11=40</formula>
    </cfRule>
    <cfRule type="expression" dxfId="86" priority="67">
      <formula>$F$11=30</formula>
    </cfRule>
    <cfRule type="expression" dxfId="85" priority="68">
      <formula>$F$11=20</formula>
    </cfRule>
    <cfRule type="expression" dxfId="84" priority="69">
      <formula>$F$11=10</formula>
    </cfRule>
  </conditionalFormatting>
  <conditionalFormatting sqref="L11">
    <cfRule type="expression" dxfId="83" priority="70">
      <formula>$F$11&gt;60</formula>
    </cfRule>
    <cfRule type="expression" dxfId="82" priority="71">
      <formula>$F$11=60</formula>
    </cfRule>
    <cfRule type="expression" dxfId="81" priority="72">
      <formula>$F$11=50</formula>
    </cfRule>
    <cfRule type="expression" dxfId="80" priority="73">
      <formula>$F$11=40</formula>
    </cfRule>
    <cfRule type="expression" dxfId="79" priority="74">
      <formula>$F$11=30</formula>
    </cfRule>
    <cfRule type="expression" dxfId="78" priority="75">
      <formula>$F$11&lt;21</formula>
    </cfRule>
  </conditionalFormatting>
  <conditionalFormatting sqref="M11">
    <cfRule type="expression" dxfId="77" priority="76">
      <formula>$F$11&gt;70</formula>
    </cfRule>
    <cfRule type="expression" dxfId="76" priority="77">
      <formula>$F$11=70</formula>
    </cfRule>
    <cfRule type="expression" dxfId="75" priority="78">
      <formula>$F$11=60</formula>
    </cfRule>
    <cfRule type="expression" dxfId="74" priority="79">
      <formula>$F$11=50</formula>
    </cfRule>
    <cfRule type="expression" dxfId="73" priority="80">
      <formula>$F$11=40</formula>
    </cfRule>
    <cfRule type="expression" dxfId="72" priority="81">
      <formula>$F$11&lt;31</formula>
    </cfRule>
  </conditionalFormatting>
  <conditionalFormatting sqref="N11">
    <cfRule type="expression" dxfId="71" priority="82">
      <formula>$F$11&gt;80</formula>
    </cfRule>
    <cfRule type="expression" dxfId="70" priority="83">
      <formula>$F$11=80</formula>
    </cfRule>
    <cfRule type="expression" dxfId="69" priority="84">
      <formula>$F$11=70</formula>
    </cfRule>
    <cfRule type="expression" dxfId="68" priority="85">
      <formula>$F$11=60</formula>
    </cfRule>
    <cfRule type="expression" dxfId="67" priority="86">
      <formula>$F$11=50</formula>
    </cfRule>
    <cfRule type="expression" dxfId="66" priority="87">
      <formula>$F$11&lt;41</formula>
    </cfRule>
  </conditionalFormatting>
  <conditionalFormatting sqref="O11">
    <cfRule type="expression" dxfId="65" priority="88">
      <formula>$F$11&gt;90</formula>
    </cfRule>
    <cfRule type="expression" dxfId="64" priority="89">
      <formula>$F$11=90</formula>
    </cfRule>
    <cfRule type="expression" dxfId="63" priority="90">
      <formula>$F$11=80</formula>
    </cfRule>
    <cfRule type="expression" dxfId="62" priority="91">
      <formula>$F$11=70</formula>
    </cfRule>
    <cfRule type="expression" dxfId="61" priority="92">
      <formula>$F$11=60</formula>
    </cfRule>
    <cfRule type="expression" dxfId="60" priority="93">
      <formula>$F$11&lt;51</formula>
    </cfRule>
  </conditionalFormatting>
  <conditionalFormatting sqref="P11">
    <cfRule type="expression" dxfId="59" priority="94">
      <formula>$F$11&gt;90</formula>
    </cfRule>
    <cfRule type="expression" dxfId="58" priority="95">
      <formula>$F$11=90</formula>
    </cfRule>
    <cfRule type="expression" dxfId="57" priority="96">
      <formula>$F$11=80</formula>
    </cfRule>
    <cfRule type="expression" dxfId="56" priority="97">
      <formula>$F$11=70</formula>
    </cfRule>
    <cfRule type="expression" dxfId="55" priority="98">
      <formula>$F$11&lt;61</formula>
    </cfRule>
  </conditionalFormatting>
  <conditionalFormatting sqref="Q11">
    <cfRule type="expression" dxfId="54" priority="99">
      <formula>$F$11=90</formula>
    </cfRule>
    <cfRule type="expression" dxfId="53" priority="100">
      <formula>$F$11=100</formula>
    </cfRule>
    <cfRule type="expression" dxfId="52" priority="101">
      <formula>$F$11=80</formula>
    </cfRule>
    <cfRule type="expression" dxfId="51" priority="102">
      <formula>$F$11&lt;71</formula>
    </cfRule>
  </conditionalFormatting>
  <conditionalFormatting sqref="H5">
    <cfRule type="expression" dxfId="50" priority="1">
      <formula>$F$5&gt;29</formula>
    </cfRule>
    <cfRule type="expression" dxfId="49" priority="2">
      <formula>$F$5=20</formula>
    </cfRule>
    <cfRule type="expression" dxfId="48" priority="3">
      <formula>$F$5=10</formula>
    </cfRule>
  </conditionalFormatting>
  <conditionalFormatting sqref="I5">
    <cfRule type="expression" dxfId="47" priority="4">
      <formula>$F$5&gt;30</formula>
    </cfRule>
    <cfRule type="expression" dxfId="46" priority="5">
      <formula>$F$5=30</formula>
    </cfRule>
    <cfRule type="expression" dxfId="45" priority="6">
      <formula>$F$5=20</formula>
    </cfRule>
    <cfRule type="expression" dxfId="44" priority="7">
      <formula>$F$5=10</formula>
    </cfRule>
  </conditionalFormatting>
  <conditionalFormatting sqref="J5">
    <cfRule type="expression" dxfId="43" priority="8">
      <formula>$F$5=30</formula>
    </cfRule>
    <cfRule type="expression" dxfId="42" priority="9">
      <formula>$F$5&gt;40</formula>
    </cfRule>
    <cfRule type="expression" dxfId="41" priority="10">
      <formula>$F$5=20</formula>
    </cfRule>
    <cfRule type="expression" dxfId="40" priority="11">
      <formula>$F$5=40</formula>
    </cfRule>
    <cfRule type="expression" dxfId="39" priority="12">
      <formula>$F$5=10</formula>
    </cfRule>
  </conditionalFormatting>
  <conditionalFormatting sqref="K5">
    <cfRule type="expression" dxfId="38" priority="13">
      <formula>$F$5&gt;50</formula>
    </cfRule>
    <cfRule type="expression" dxfId="37" priority="14">
      <formula>$F$5=50</formula>
    </cfRule>
    <cfRule type="expression" dxfId="36" priority="15">
      <formula>$F$5=40</formula>
    </cfRule>
    <cfRule type="expression" dxfId="35" priority="16">
      <formula>$F$5=30</formula>
    </cfRule>
    <cfRule type="expression" dxfId="34" priority="17">
      <formula>$F$5=20</formula>
    </cfRule>
    <cfRule type="expression" dxfId="33" priority="18">
      <formula>$F$5=10</formula>
    </cfRule>
  </conditionalFormatting>
  <conditionalFormatting sqref="L5">
    <cfRule type="expression" dxfId="32" priority="19">
      <formula>$F$5&gt;60</formula>
    </cfRule>
    <cfRule type="expression" dxfId="31" priority="20">
      <formula>$F$5=60</formula>
    </cfRule>
    <cfRule type="expression" dxfId="30" priority="21">
      <formula>$F$5=50</formula>
    </cfRule>
    <cfRule type="expression" dxfId="29" priority="22">
      <formula>$F$5=40</formula>
    </cfRule>
    <cfRule type="expression" dxfId="28" priority="23">
      <formula>$F$5=30</formula>
    </cfRule>
    <cfRule type="expression" dxfId="27" priority="24">
      <formula>$F$5&lt;21</formula>
    </cfRule>
  </conditionalFormatting>
  <conditionalFormatting sqref="M5">
    <cfRule type="expression" dxfId="26" priority="25">
      <formula>$F$5&gt;70</formula>
    </cfRule>
    <cfRule type="expression" dxfId="25" priority="26">
      <formula>$F$5=70</formula>
    </cfRule>
    <cfRule type="expression" dxfId="24" priority="27">
      <formula>$F$5=60</formula>
    </cfRule>
    <cfRule type="expression" dxfId="23" priority="28">
      <formula>$F$5=50</formula>
    </cfRule>
    <cfRule type="expression" dxfId="22" priority="29">
      <formula>$F$5=40</formula>
    </cfRule>
    <cfRule type="expression" dxfId="21" priority="30">
      <formula>$F$5&lt;31</formula>
    </cfRule>
  </conditionalFormatting>
  <conditionalFormatting sqref="N5">
    <cfRule type="expression" dxfId="20" priority="31">
      <formula>$F$5&gt;80</formula>
    </cfRule>
    <cfRule type="expression" dxfId="19" priority="32">
      <formula>$F$5=80</formula>
    </cfRule>
    <cfRule type="expression" dxfId="18" priority="33">
      <formula>$F$5=70</formula>
    </cfRule>
    <cfRule type="expression" dxfId="17" priority="34">
      <formula>$F$5=60</formula>
    </cfRule>
    <cfRule type="expression" dxfId="16" priority="35">
      <formula>$F$5=50</formula>
    </cfRule>
    <cfRule type="expression" dxfId="15" priority="36">
      <formula>$F$5&lt;41</formula>
    </cfRule>
  </conditionalFormatting>
  <conditionalFormatting sqref="O5">
    <cfRule type="expression" dxfId="14" priority="37">
      <formula>$F$5&gt;90</formula>
    </cfRule>
    <cfRule type="expression" dxfId="13" priority="38">
      <formula>$F$5=90</formula>
    </cfRule>
    <cfRule type="expression" dxfId="12" priority="39">
      <formula>$F$5=80</formula>
    </cfRule>
    <cfRule type="expression" dxfId="11" priority="40">
      <formula>$F$5=70</formula>
    </cfRule>
    <cfRule type="expression" dxfId="10" priority="41">
      <formula>$F$5=60</formula>
    </cfRule>
    <cfRule type="expression" dxfId="9" priority="42">
      <formula>$F$5&lt;51</formula>
    </cfRule>
  </conditionalFormatting>
  <conditionalFormatting sqref="P5">
    <cfRule type="expression" dxfId="8" priority="43">
      <formula>$F$5&gt;90</formula>
    </cfRule>
    <cfRule type="expression" dxfId="7" priority="44">
      <formula>$F$5=90</formula>
    </cfRule>
    <cfRule type="expression" dxfId="6" priority="45">
      <formula>$F$5=80</formula>
    </cfRule>
    <cfRule type="expression" dxfId="5" priority="46">
      <formula>$F$5=70</formula>
    </cfRule>
    <cfRule type="expression" dxfId="4" priority="47">
      <formula>$F$5&lt;61</formula>
    </cfRule>
  </conditionalFormatting>
  <conditionalFormatting sqref="Q5">
    <cfRule type="expression" dxfId="3" priority="48">
      <formula>$F$5=90</formula>
    </cfRule>
    <cfRule type="expression" dxfId="2" priority="49">
      <formula>$F$5=100</formula>
    </cfRule>
    <cfRule type="expression" dxfId="1" priority="50">
      <formula>$F$5=80</formula>
    </cfRule>
    <cfRule type="expression" dxfId="0" priority="51">
      <formula>$F$5&lt;71</formula>
    </cfRule>
  </conditionalFormatting>
  <dataValidations count="1">
    <dataValidation type="list" allowBlank="1" showInputMessage="1" showErrorMessage="1" sqref="Q21:Q36" xr:uid="{B2BEF0AA-3E64-7A42-B85B-45B959DD9C10}">
      <formula1>$U$21:$U$22</formula1>
    </dataValidation>
  </dataValidations>
  <pageMargins left="0.7" right="0.7" top="0.78740157499999996" bottom="0.78740157499999996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48D372777EE7418275F732E6F14C4D" ma:contentTypeVersion="13" ma:contentTypeDescription="Ein neues Dokument erstellen." ma:contentTypeScope="" ma:versionID="de6e2113616ad89dabddbf1481392e4f">
  <xsd:schema xmlns:xsd="http://www.w3.org/2001/XMLSchema" xmlns:xs="http://www.w3.org/2001/XMLSchema" xmlns:p="http://schemas.microsoft.com/office/2006/metadata/properties" xmlns:ns3="e4ffa527-6203-467c-8178-dafcdcf3fde7" xmlns:ns4="e31fc920-0a6e-4935-a6fb-3da29c235f00" targetNamespace="http://schemas.microsoft.com/office/2006/metadata/properties" ma:root="true" ma:fieldsID="3e4f94045205e7fd5fdad85efda734bd" ns3:_="" ns4:_="">
    <xsd:import namespace="e4ffa527-6203-467c-8178-dafcdcf3fde7"/>
    <xsd:import namespace="e31fc920-0a6e-4935-a6fb-3da29c235f0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fa527-6203-467c-8178-dafcdcf3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fc920-0a6e-4935-a6fb-3da29c235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1C3DC7-0982-4BCC-AFDE-78ED322FEC61}"/>
</file>

<file path=customXml/itemProps2.xml><?xml version="1.0" encoding="utf-8"?>
<ds:datastoreItem xmlns:ds="http://schemas.openxmlformats.org/officeDocument/2006/customXml" ds:itemID="{9BA42AE3-310F-47B9-A3BB-0C0C079AD115}"/>
</file>

<file path=customXml/itemProps3.xml><?xml version="1.0" encoding="utf-8"?>
<ds:datastoreItem xmlns:ds="http://schemas.openxmlformats.org/officeDocument/2006/customXml" ds:itemID="{7A53C737-51EF-4F6C-A60D-F71E0BEF2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Marciano Koslowsky</dc:creator>
  <cp:keywords/>
  <dc:description/>
  <cp:lastModifiedBy>Lena Diesner</cp:lastModifiedBy>
  <cp:revision/>
  <dcterms:created xsi:type="dcterms:W3CDTF">2018-12-04T19:57:48Z</dcterms:created>
  <dcterms:modified xsi:type="dcterms:W3CDTF">2022-10-05T09:13:47Z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0x010100F048D372777EE7418275F732E6F14C4D</vt:lpwstr>
  </property>
</Properties>
</file>